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consejosuperiordeportes-my.sharepoint.com/personal/oscar_plana_externos_csd_gob_es/Documents/Escritorio/REDES Parametrización/Documentos enviados 31 marzo a JuanPa e Iñaki/DOCUMENTO PROTEGIDO/"/>
    </mc:Choice>
  </mc:AlternateContent>
  <xr:revisionPtr revIDLastSave="0" documentId="8_{B72C38D0-37E1-490D-93AB-22FBEEDA69DB}" xr6:coauthVersionLast="47" xr6:coauthVersionMax="47" xr10:uidLastSave="{00000000-0000-0000-0000-000000000000}"/>
  <bookViews>
    <workbookView xWindow="-108" yWindow="-108" windowWidth="23256" windowHeight="13896" tabRatio="715" xr2:uid="{00000000-000D-0000-FFFF-FFFF00000000}"/>
  </bookViews>
  <sheets>
    <sheet name="00_DATOS SOLICITUD" sheetId="1" r:id="rId1"/>
    <sheet name="01_PRESUPUESTO" sheetId="2" r:id="rId2"/>
    <sheet name="02_PUNTUACION " sheetId="3" state="veryHidden" r:id="rId3"/>
    <sheet name="__LISTAS__" sheetId="4" state="veryHidden" r:id="rId4"/>
    <sheet name="03_RESUMEN_EXPORTACION" sheetId="5" state="very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6" i="5" l="1"/>
  <c r="B16" i="5"/>
  <c r="B11" i="5"/>
  <c r="B10" i="5"/>
  <c r="B9" i="5"/>
  <c r="B8" i="5"/>
  <c r="B7" i="5"/>
  <c r="B6" i="5"/>
  <c r="B5" i="5"/>
  <c r="D41" i="3"/>
  <c r="D30" i="3"/>
  <c r="B29" i="5" s="1"/>
  <c r="D29" i="3"/>
  <c r="B28" i="5" s="1"/>
  <c r="D27" i="3"/>
  <c r="B24" i="5" s="1"/>
  <c r="D26" i="3"/>
  <c r="D22" i="3"/>
  <c r="D21" i="3"/>
  <c r="D20" i="3"/>
  <c r="D23" i="3" s="1"/>
  <c r="D24" i="3" s="1"/>
  <c r="D10" i="3"/>
  <c r="D11" i="3" s="1"/>
  <c r="B17" i="5" s="1"/>
  <c r="D9" i="3"/>
  <c r="D12" i="3" s="1"/>
  <c r="D5" i="3"/>
  <c r="B13" i="5" s="1"/>
  <c r="E12" i="2"/>
  <c r="D42" i="3" s="1"/>
  <c r="B25" i="5" s="1"/>
  <c r="D12" i="2"/>
  <c r="B35" i="5" s="1"/>
  <c r="F10" i="2"/>
  <c r="F9" i="2"/>
  <c r="F8" i="2"/>
  <c r="F7" i="2"/>
  <c r="F6" i="2"/>
  <c r="F12" i="2" s="1"/>
  <c r="F5" i="2"/>
  <c r="F4" i="2"/>
  <c r="Q81" i="1"/>
  <c r="S81" i="1" s="1"/>
  <c r="O81" i="1"/>
  <c r="Q80" i="1"/>
  <c r="S80" i="1" s="1"/>
  <c r="O80" i="1"/>
  <c r="S79" i="1"/>
  <c r="Q79" i="1"/>
  <c r="O79" i="1"/>
  <c r="Q78" i="1"/>
  <c r="S78" i="1" s="1"/>
  <c r="O78" i="1"/>
  <c r="S77" i="1"/>
  <c r="Q77" i="1"/>
  <c r="O77" i="1"/>
  <c r="Q76" i="1"/>
  <c r="S76" i="1" s="1"/>
  <c r="O76" i="1"/>
  <c r="Q75" i="1"/>
  <c r="S75" i="1" s="1"/>
  <c r="O75" i="1"/>
  <c r="Q74" i="1"/>
  <c r="S74" i="1" s="1"/>
  <c r="O74" i="1"/>
  <c r="Q73" i="1"/>
  <c r="S73" i="1" s="1"/>
  <c r="O73" i="1"/>
  <c r="Q72" i="1"/>
  <c r="S72" i="1" s="1"/>
  <c r="O72" i="1"/>
  <c r="Q71" i="1"/>
  <c r="S71" i="1" s="1"/>
  <c r="O71" i="1"/>
  <c r="Q70" i="1"/>
  <c r="S70" i="1" s="1"/>
  <c r="O70" i="1"/>
  <c r="S69" i="1"/>
  <c r="Q69" i="1"/>
  <c r="O69" i="1"/>
  <c r="S68" i="1"/>
  <c r="Q68" i="1"/>
  <c r="O68" i="1"/>
  <c r="Q67" i="1"/>
  <c r="S67" i="1" s="1"/>
  <c r="O67" i="1"/>
  <c r="Q66" i="1"/>
  <c r="S66" i="1" s="1"/>
  <c r="O66" i="1"/>
  <c r="Q65" i="1"/>
  <c r="S65" i="1" s="1"/>
  <c r="O65" i="1"/>
  <c r="Q64" i="1"/>
  <c r="S64" i="1" s="1"/>
  <c r="O64" i="1"/>
  <c r="S63" i="1"/>
  <c r="Q63" i="1"/>
  <c r="O63" i="1"/>
  <c r="Q62" i="1"/>
  <c r="S62" i="1" s="1"/>
  <c r="O62" i="1"/>
  <c r="Q61" i="1"/>
  <c r="S61" i="1" s="1"/>
  <c r="O61" i="1"/>
  <c r="Q60" i="1"/>
  <c r="S60" i="1" s="1"/>
  <c r="O60" i="1"/>
  <c r="Q59" i="1"/>
  <c r="S59" i="1" s="1"/>
  <c r="O59" i="1"/>
  <c r="Q58" i="1"/>
  <c r="S58" i="1" s="1"/>
  <c r="O58" i="1"/>
  <c r="Q57" i="1"/>
  <c r="S57" i="1" s="1"/>
  <c r="O57" i="1"/>
  <c r="Q56" i="1"/>
  <c r="S56" i="1" s="1"/>
  <c r="O56" i="1"/>
  <c r="S55" i="1"/>
  <c r="Q55" i="1"/>
  <c r="O55" i="1"/>
  <c r="S54" i="1"/>
  <c r="Q54" i="1"/>
  <c r="O54" i="1"/>
  <c r="Q53" i="1"/>
  <c r="S53" i="1" s="1"/>
  <c r="O53" i="1"/>
  <c r="Q52" i="1"/>
  <c r="S52" i="1" s="1"/>
  <c r="O52" i="1"/>
  <c r="Q51" i="1"/>
  <c r="S51" i="1" s="1"/>
  <c r="O51" i="1"/>
  <c r="Q50" i="1"/>
  <c r="S50" i="1" s="1"/>
  <c r="O50" i="1"/>
  <c r="S49" i="1"/>
  <c r="Q49" i="1"/>
  <c r="O49" i="1"/>
  <c r="Q48" i="1"/>
  <c r="S48" i="1" s="1"/>
  <c r="O48" i="1"/>
  <c r="Q47" i="1"/>
  <c r="S47" i="1" s="1"/>
  <c r="O47" i="1"/>
  <c r="Q46" i="1"/>
  <c r="S46" i="1" s="1"/>
  <c r="O46" i="1"/>
  <c r="Q45" i="1"/>
  <c r="S45" i="1" s="1"/>
  <c r="O45" i="1"/>
  <c r="Q44" i="1"/>
  <c r="S44" i="1" s="1"/>
  <c r="O44" i="1"/>
  <c r="Q43" i="1"/>
  <c r="S43" i="1" s="1"/>
  <c r="O43" i="1"/>
  <c r="Q42" i="1"/>
  <c r="S42" i="1" s="1"/>
  <c r="O42" i="1"/>
  <c r="S41" i="1"/>
  <c r="Q41" i="1"/>
  <c r="O41" i="1"/>
  <c r="S40" i="1"/>
  <c r="Q40" i="1"/>
  <c r="O40" i="1"/>
  <c r="Q39" i="1"/>
  <c r="S39" i="1" s="1"/>
  <c r="O39" i="1"/>
  <c r="Q38" i="1"/>
  <c r="S38" i="1" s="1"/>
  <c r="O38" i="1"/>
  <c r="Q37" i="1"/>
  <c r="S37" i="1" s="1"/>
  <c r="O37" i="1"/>
  <c r="Q36" i="1"/>
  <c r="S36" i="1" s="1"/>
  <c r="O36" i="1"/>
  <c r="S35" i="1"/>
  <c r="Q35" i="1"/>
  <c r="O35" i="1"/>
  <c r="Q34" i="1"/>
  <c r="S34" i="1" s="1"/>
  <c r="O34" i="1"/>
  <c r="Q33" i="1"/>
  <c r="D6" i="3" s="1"/>
  <c r="O33" i="1"/>
  <c r="S32" i="1"/>
  <c r="O32" i="1"/>
  <c r="S28" i="1"/>
  <c r="O28" i="1"/>
  <c r="B14" i="5" l="1"/>
  <c r="D7" i="3"/>
  <c r="B37" i="5"/>
  <c r="C18" i="2"/>
  <c r="B21" i="5"/>
  <c r="D40" i="3"/>
  <c r="B23" i="5"/>
  <c r="D14" i="3"/>
  <c r="D18" i="3" s="1"/>
  <c r="B22" i="5" s="1"/>
  <c r="D31" i="3"/>
  <c r="D15" i="2"/>
  <c r="D15" i="3"/>
  <c r="B18" i="5" s="1"/>
  <c r="D32" i="3"/>
  <c r="C16" i="2"/>
  <c r="D33" i="3"/>
  <c r="D16" i="2"/>
  <c r="B39" i="5" s="1"/>
  <c r="D34" i="3"/>
  <c r="C15" i="2"/>
  <c r="D16" i="3"/>
  <c r="C17" i="2"/>
  <c r="S33" i="1"/>
  <c r="D17" i="2"/>
  <c r="B15" i="5"/>
  <c r="D35" i="3" l="1"/>
  <c r="D43" i="3" s="1"/>
  <c r="B38" i="5"/>
  <c r="B33" i="5"/>
  <c r="B19" i="5"/>
  <c r="D17" i="3"/>
  <c r="D39" i="3"/>
  <c r="D45" i="3" s="1"/>
  <c r="B26" i="5" s="1"/>
  <c r="B32" i="5"/>
  <c r="B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oplana</author>
  </authors>
  <commentList>
    <comment ref="C33" authorId="0" shapeId="0" xr:uid="{00000000-0006-0000-0200-000001000000}">
      <text>
        <r>
          <rPr>
            <sz val="11"/>
            <color theme="1"/>
            <rFont val="Calibri"/>
            <family val="2"/>
            <scheme val="minor"/>
          </rPr>
          <t>oplana:
Realizar cálculo de puntos y reorganizar la puntuación del bloque y en conjunto</t>
        </r>
      </text>
    </comment>
    <comment ref="D35" authorId="0" shapeId="0" xr:uid="{00000000-0006-0000-0200-000002000000}">
      <text>
        <r>
          <rPr>
            <sz val="11"/>
            <color theme="1"/>
            <rFont val="Calibri"/>
            <family val="2"/>
            <scheme val="minor"/>
          </rPr>
          <t>oplana:
Introducir aquí la puntuación total de universidades participantes</t>
        </r>
      </text>
    </comment>
  </commentList>
</comments>
</file>

<file path=xl/sharedStrings.xml><?xml version="1.0" encoding="utf-8"?>
<sst xmlns="http://schemas.openxmlformats.org/spreadsheetml/2006/main" count="568" uniqueCount="248">
  <si>
    <t>SOLICITUD Y AUTOEVALUACIÓN – REDES DE INVESTIGACIÓN CSD 2026  |  Completar por el solicitante</t>
  </si>
  <si>
    <t>BLOQUE 1 – IDENTIFICACIÓN DE LA RED</t>
  </si>
  <si>
    <t>Acrónimo del proyecto</t>
  </si>
  <si>
    <t>Ej: CSDSPORT</t>
  </si>
  <si>
    <t>Universidad solicitante</t>
  </si>
  <si>
    <t>Tipo de universidad</t>
  </si>
  <si>
    <t>Seleccionar →</t>
  </si>
  <si>
    <t>Área temática principal (Anexo I CSD)</t>
  </si>
  <si>
    <t>Subárea temática específica (Anexo I CSD)</t>
  </si>
  <si>
    <t>¿Recibió la red financiación del CSD en el año 2024?</t>
  </si>
  <si>
    <t>Importe total solicitado (€)</t>
  </si>
  <si>
    <t>¿Se ejecutó el 100% de la ayuda recibida?</t>
  </si>
  <si>
    <t>En caso negativo, indique el importe total ejecutado:</t>
  </si>
  <si>
    <t>¿Recibió la red financiación del CSD en el año 2025?</t>
  </si>
  <si>
    <t>BLOQUE 2_DATOS DEL REPRESENTANTE LEGAL DE LA UNIVERSIDAD</t>
  </si>
  <si>
    <t>Nº</t>
  </si>
  <si>
    <t>Nombre</t>
  </si>
  <si>
    <t>Apellidos</t>
  </si>
  <si>
    <t>NIF / NIE</t>
  </si>
  <si>
    <t>Correo electrónico</t>
  </si>
  <si>
    <t>Teléfono</t>
  </si>
  <si>
    <t>Cargo en la institución</t>
  </si>
  <si>
    <t>Universidad
(denominación oficial)</t>
  </si>
  <si>
    <t>NIF
Universidad</t>
  </si>
  <si>
    <t>Provincia</t>
  </si>
  <si>
    <t>Código
Postal</t>
  </si>
  <si>
    <t xml:space="preserve">BLOQUE 3 – EQUIPO INVESTIGADOR </t>
  </si>
  <si>
    <t>ℹ️  EQUIPO INVESTIGADOR: el/la coodinador/a de la red y todos los miembros. del equipo investigador Todos deben ser doctores/as con vinculación universitaria (art. Décimo.1 y Décimo.2 Resolución CSD 2026). Cumplimentar nombre, apellidos y documento identificativo de cada miembro. Joven investigador = doctor/a con edad ≤ 40 años (columna R = S y edad calculada automáticamente). Colaboradores externos (empresas, federaciones, entidades) van en el BLOQUE 3, no aquí. Datos autodeclarados bajo responsabilidad del representante legal (art. Quinto.2 Resolución CSD 2026). La documentación acreditativa de vinculación debe estar en poder de la entidad en el momento de la presentación.</t>
  </si>
  <si>
    <t>DATOS COORDINAROR/A DE LA RED</t>
  </si>
  <si>
    <t>DOCUMENTO IDENTIFICATIVO</t>
  </si>
  <si>
    <t>IDENTIFICADOR ORCID</t>
  </si>
  <si>
    <t xml:space="preserve">IDENTIFICADOR
EN WoS
</t>
  </si>
  <si>
    <t>IDENTIFICADOR EN SCOPUS</t>
  </si>
  <si>
    <t>Universidad
de adscripción</t>
  </si>
  <si>
    <t>Categoría investigadora</t>
  </si>
  <si>
    <t>NACIONALIDAD</t>
  </si>
  <si>
    <t>PROVINCIA DE RESIDENCIA HABITUAL</t>
  </si>
  <si>
    <t>PAÍS DE RESIDENCIA HABITUAL</t>
  </si>
  <si>
    <t>Año
nacimiento</t>
  </si>
  <si>
    <t>Edad
(auto)</t>
  </si>
  <si>
    <t>Sexo H/M</t>
  </si>
  <si>
    <t>Doctor/a
S/N
(declarar)</t>
  </si>
  <si>
    <t>Grupo de
investigación</t>
  </si>
  <si>
    <t>¿Joven
investigador?
(auto)
Doctor ≤35 años</t>
  </si>
  <si>
    <t>Centro /
Facultad /
Dpto.</t>
  </si>
  <si>
    <t>Provincia
universidad</t>
  </si>
  <si>
    <t>País
universidad</t>
  </si>
  <si>
    <t>Dedicación
operación
(%)</t>
  </si>
  <si>
    <t>DATOS DE LOS MIEMBROS DEL EQUIPO INVESTIGADOR</t>
  </si>
  <si>
    <t>Rol</t>
  </si>
  <si>
    <t>BLOQUE 4_COLABORACIONES EXTERNAS (requiere carta o acuerdo firmado,  nombrado en la memoria)</t>
  </si>
  <si>
    <t>Tipo de entidad</t>
  </si>
  <si>
    <t>Nombre de la entidad</t>
  </si>
  <si>
    <t>País</t>
  </si>
  <si>
    <t>Tipo de acuerdo</t>
  </si>
  <si>
    <t>¿Carta adjunta o nombrada? (S/N)</t>
  </si>
  <si>
    <t xml:space="preserve">BLOQUE 5_UNIVERSIDADES PARTICIPANTES </t>
  </si>
  <si>
    <t>Nombre de la universidad</t>
  </si>
  <si>
    <t>Denominación del Grupo de Investigación</t>
  </si>
  <si>
    <t>Nº representantes (1-4)</t>
  </si>
  <si>
    <t>País
(España /
Extranjera)</t>
  </si>
  <si>
    <t>CIUDAD</t>
  </si>
  <si>
    <t>COMUNIDAD AUTÓNOMA</t>
  </si>
  <si>
    <t>Observaciones</t>
  </si>
  <si>
    <t>💰  CUADRO FINANCIERO — CRITERIO E  |  CSD 2026 — Redes de Investigación en Ciencias del Deporte</t>
  </si>
  <si>
    <t>CONCEPTO DE GASTO (Séptimo Resolución CSD 2026)</t>
  </si>
  <si>
    <t>Descripción / Justificación detallada</t>
  </si>
  <si>
    <t>Importe solicitado
al CSD (€) MÁXIMO 10.000€</t>
  </si>
  <si>
    <t>Cofinanciación
de otras fuentes (€)</t>
  </si>
  <si>
    <t>TOTAL (€)</t>
  </si>
  <si>
    <t>✅  a)  Organización y asistencia a actividades científico-técnicas  (reuniones, comités, jornadas, seminarios)</t>
  </si>
  <si>
    <t>a.1)  Publicidad · alquiler de salas · consultoría · traducción</t>
  </si>
  <si>
    <t>Ej: material publicitario, sala de reuniones, traducción de documentos científicos...</t>
  </si>
  <si>
    <t>a.2)  Viajes y alojamiento miembros de la red</t>
  </si>
  <si>
    <t>Solo coordinador/a y miembros del equipo. Límite: RD 462/2002 grupo 2 + Orden HFP/793/2023. ⚠️ Invitados/colaboradores NO computan salvo que presenten en la actividad y quede en la memoria.</t>
  </si>
  <si>
    <t>a.3)  Manutención miembros de la red</t>
  </si>
  <si>
    <t>Solo coordinador/a y miembros. Límite: RD 462/2002 grupo 2. ❌ No se admiten comidas de trabajo, cenas ni atenciones protocolarias.</t>
  </si>
  <si>
    <t>✅  b)  Difusión de actividades de la red</t>
  </si>
  <si>
    <t>Material de difusión, comunicación, redes sociales, boletines. ❌ NO incluye publicación de resultados científicos de investigación (ese gasto NO es elegible).</t>
  </si>
  <si>
    <t>✅  c)  Desarrollo y uso de herramientas web e informáticas</t>
  </si>
  <si>
    <t>Desarrollo, mantenimiento y hosting de webs, plataformas digitales, herramientas colaborativas...</t>
  </si>
  <si>
    <t>✅  d)  Inscripciones a congresos científicos (nacionales e internacionales)</t>
  </si>
  <si>
    <t>⚠️ LÍMITE: máx. 25% del total solicitado al CSD. Solo cuota de inscripción. ❌ NO honorarios de conferenciantes (no elegible). Los viajes al congreso van en a.2.</t>
  </si>
  <si>
    <t>✅  e)  Otros gastos elegibles no excluidos expresamente</t>
  </si>
  <si>
    <t>Especifique qué tipo de gasto es y por qué responde a la naturaleza de la actividad subvencionada.</t>
  </si>
  <si>
    <t>TOTAL PRESUPUESTO</t>
  </si>
  <si>
    <t>⚙️  VERIFICACIONES AUTOMÁTICAS — Comprueba cumplimiento de la Resolución CSD 2026</t>
  </si>
  <si>
    <t>1.  Importe total solicitado al CSD</t>
  </si>
  <si>
    <t>2.  Inscripciones congresos (máx. 25% del total solicitado)</t>
  </si>
  <si>
    <t>3.  Cofinanciación declarada — puntúa en E.2</t>
  </si>
  <si>
    <t>4.  Compatibilidad con otras subvenciones (art. Octavo)</t>
  </si>
  <si>
    <t>Compatible con otras ayudas para la misma actividad siempre que la suma total NO supere el coste real. Declara al CSD cualquier concurrencia.</t>
  </si>
  <si>
    <t>❌  GASTOS NO ELEGIBLES — No pueden incluirse en la solicitud (art. Séptimo.4 Resolución CSD 2026)</t>
  </si>
  <si>
    <t>❌  a)  Material inventariable o fungible, suministros y productos similares</t>
  </si>
  <si>
    <t>Ordenadores, mobiliario, material de oficina, consumibles, etc.</t>
  </si>
  <si>
    <t>❌  b)  Cuotas a sociedades científicas</t>
  </si>
  <si>
    <t>Membresías, afiliaciones o cuotas de asociaciones científicas.</t>
  </si>
  <si>
    <t>❌  c)  Publicación y difusión de resultados científicos de investigación</t>
  </si>
  <si>
    <t>Artículos en revistas, APCs (Open Access), capítulos de libros, actas de congreso. OJO: distinto de la difusión de actividades de la RED (eso SÍ es elegible en concepto b).</t>
  </si>
  <si>
    <t>❌  d)  Honorarios, sueldos o salarios de cualquier tipo</t>
  </si>
  <si>
    <t>Pagos a ponentes invitados, conferenciantes, personal contratado, retribuciones por participar en actividades.</t>
  </si>
  <si>
    <t>❌  e)  Atenciones protocolarias o de carácter representativo</t>
  </si>
  <si>
    <t>Comidas de trabajo, cenas, obsequios, regalos institucionales, representación.</t>
  </si>
  <si>
    <t>❌  f)  Gastos indirectos</t>
  </si>
  <si>
    <t>Costes generales de estructura, overhead o administración general de la universidad.</t>
  </si>
  <si>
    <t>PUNTUACIÓN OBJETIVA — REDES DE INVESTIGACIÓN CSD 2026</t>
  </si>
  <si>
    <t>⚠️  Datos autodeclarados bajo responsabilidad del representante legal (art. Quinto.2 Resolución CSD 2026). Documentación acreditativa en poder del solicitante en el momento de la presentación.</t>
  </si>
  <si>
    <t>EQUIPO INVESTIGADOR</t>
  </si>
  <si>
    <t>Nº total miembros declarados</t>
  </si>
  <si>
    <t>Miembros con nombre en la hoja principal</t>
  </si>
  <si>
    <t>Nº doctores/as declarados (R = S)</t>
  </si>
  <si>
    <t>Miembros que han declarado poseer el título de doctor/a (col. Q = S)</t>
  </si>
  <si>
    <t>% doctores/as sobre total miembros</t>
  </si>
  <si>
    <t>Porcentaje de doctores sobre total de miembros declarados</t>
  </si>
  <si>
    <t>GÉNERO</t>
  </si>
  <si>
    <t>Nº hombres (Sexo = H)</t>
  </si>
  <si>
    <t>Miembros identificados como H</t>
  </si>
  <si>
    <t>Nº mujeres (Sexo = M)</t>
  </si>
  <si>
    <t>Miembros identificadas como M</t>
  </si>
  <si>
    <t>% mujeres sobre total de miembros</t>
  </si>
  <si>
    <t>Umbral ≥47% Excelente | 30-46% Aceptable | &lt;30% Deficiente</t>
  </si>
  <si>
    <t>⭐ PUNTUACIÓN Género</t>
  </si>
  <si>
    <t>&gt;=47% mixto=2 | Solo mujeres=1,5 | 30-46%=1 | &lt;30%=0  [MÁX. 2 PTS]</t>
  </si>
  <si>
    <t>JOVENES INVESTIGADORES</t>
  </si>
  <si>
    <t>Nº total doctores/as declarados en el equipo</t>
  </si>
  <si>
    <t>Total doctores/as declarados (col. Q = S)</t>
  </si>
  <si>
    <t>Nº jovenes investigadores (doctor/a &lt;= 40 anos)</t>
  </si>
  <si>
    <t>Doctores/as nacidos en 1991 o después (35 años o menos en 2026)</t>
  </si>
  <si>
    <t>Nº jovenes CON ROL definido en memoria</t>
  </si>
  <si>
    <t>Jóvenes con ROL asignado en col. T — computan en B.5</t>
  </si>
  <si>
    <t>% jóvenes con rol sobre el total de doctores/as</t>
  </si>
  <si>
    <t>Umbral &gt;=47% = 2 pts | 30-46% = 1 pt | &lt;30% = 0 pts (denominador = total doctores col. Q)</t>
  </si>
  <si>
    <t>⭐ PUNTUACIÓN  Jovenes investigadores</t>
  </si>
  <si>
    <t>&gt;=47% jóvenes con rol=2 | 30-46%=1 | &lt;30%=0  [MÁX. 2 PTS] — Doctor ≤35 años</t>
  </si>
  <si>
    <t>COLABORACIONES EXTERNAS</t>
  </si>
  <si>
    <t>¿Institución pública con carta?</t>
  </si>
  <si>
    <t>Al menos 1 institución pública con carta adjunta o nombrada</t>
  </si>
  <si>
    <t>¿Federación deportiva con carta?</t>
  </si>
  <si>
    <t>Al menos 1 federación deportiva con carta adjunta o nombrada</t>
  </si>
  <si>
    <t>¿Empresa privada con carta?</t>
  </si>
  <si>
    <t>Al menos 1 empresa privada con carta adjunta o nombrada</t>
  </si>
  <si>
    <t>Nº tipos de entidad con carta (sobre 3)</t>
  </si>
  <si>
    <t>0-3 tipos distintos con carta</t>
  </si>
  <si>
    <t>⭐ PUNTUACIÓN Colaboraciones externas</t>
  </si>
  <si>
    <t>3 tipos=2 | 2 tipos=1,5 | 1 tipo=1 | 0 tipos=0  [MÁX. 2 PTS]</t>
  </si>
  <si>
    <t>PRIMERA SOLICITUD</t>
  </si>
  <si>
    <t>¿Ha recibido financiación CSD en 2024 o 2025?</t>
  </si>
  <si>
    <t>Valor declarado en Bloque 1 — Seleccionar SI o NO</t>
  </si>
  <si>
    <t>⭐ PUNTUACIÓN Primera solicitud</t>
  </si>
  <si>
    <t>NO financiada = 2 pts  |  SÍ financiada = 0 pts  [MÁX. 2 PTS]</t>
  </si>
  <si>
    <t>UNIVERSIDADES PARTICIPANTES</t>
  </si>
  <si>
    <t>Nº universidades ESPAÑOLAS declaradas</t>
  </si>
  <si>
    <t>Mínimo obligatorio: 4 (art. Décimo.4 Resolución CSD 2026)</t>
  </si>
  <si>
    <t>Nº universidades EXTRANJERAS declaradas</t>
  </si>
  <si>
    <t>Adicionales permitidas — no computan para el mínimo</t>
  </si>
  <si>
    <t>TOTAL universidades participantes</t>
  </si>
  <si>
    <t>Total de universidades con país declarado</t>
  </si>
  <si>
    <t>Estado mínimo universidades españolas (GO/NO-GO)</t>
  </si>
  <si>
    <t>Requisito de admisión — no puntúa en el baremo (art. Décimo.4 Resolución CSD 2026)</t>
  </si>
  <si>
    <t>A partir de 5 universidades españolas</t>
  </si>
  <si>
    <t>5-10 españolas=1 pt | &gt;10=2 pts  [MÁX. 2 PTS]</t>
  </si>
  <si>
    <t>Universidades extranjeras</t>
  </si>
  <si>
    <t>1-3 extranjeras=1 pt | 4-6=1,5 pts | &gt;6=2 pts  [MÁX. 2 PTS]</t>
  </si>
  <si>
    <t>⭐ PUNTUACIÓN Universidades</t>
  </si>
  <si>
    <t>Españolas(máx.2 pts) + Extranjeras(máx.2 pts)  [MÁX. 4 PTS]</t>
  </si>
  <si>
    <t>PANEL DE PUNTUACION OBJETIVA</t>
  </si>
  <si>
    <t>Subcriterio</t>
  </si>
  <si>
    <t>Puntos</t>
  </si>
  <si>
    <t>Descripcion</t>
  </si>
  <si>
    <t>Max.</t>
  </si>
  <si>
    <t xml:space="preserve">Equipo Investigador </t>
  </si>
  <si>
    <t>Género(máx.2) + Jóvenes(máx.2)</t>
  </si>
  <si>
    <t>Colaboraciones externas</t>
  </si>
  <si>
    <t>Con carta adjunta o nombrada en memoria tecnica</t>
  </si>
  <si>
    <t>Primera solicitud</t>
  </si>
  <si>
    <t>NO financiada en 2024/2025 = 3 pts | SI financiada = 0 pts</t>
  </si>
  <si>
    <t xml:space="preserve"> Cofinanciacion</t>
  </si>
  <si>
    <t>Aportación económica declarada  [MÁX. 5 PTS]</t>
  </si>
  <si>
    <t>;</t>
  </si>
  <si>
    <t>Universidades participantes</t>
  </si>
  <si>
    <t>Españolas(máx.2) + Extranjeras(máx.2)  [MÁX. 4 PTS]</t>
  </si>
  <si>
    <t>TOTAL BAREMO OBJETIVO</t>
  </si>
  <si>
    <t>Equipo(4)+Colaboraciones(2)+Primera(2)+Cofinanciación(5)+Universidades(4)</t>
  </si>
  <si>
    <t>1.1 Prevencion y Readaptacion</t>
  </si>
  <si>
    <t>Coordinacion general</t>
  </si>
  <si>
    <t>1.1 Prevención y Readaptación</t>
  </si>
  <si>
    <t>Institución pública</t>
  </si>
  <si>
    <t>1.2 Analisis Tecnico-Tactico</t>
  </si>
  <si>
    <t>Analisis estadistico</t>
  </si>
  <si>
    <t>1.2 Análisis Técnico-Táctico y Rendimiento</t>
  </si>
  <si>
    <t>Institución privada</t>
  </si>
  <si>
    <t>1.3 Tecnologia Deportiva</t>
  </si>
  <si>
    <t>Coordinacion de grupo</t>
  </si>
  <si>
    <t>1.3 Tecnología Deportiva y Ciencia de Datos</t>
  </si>
  <si>
    <t>Federación deportiva</t>
  </si>
  <si>
    <t>2.1 Act.Fisica Enf.Cronicas</t>
  </si>
  <si>
    <t>Diseno experimental</t>
  </si>
  <si>
    <t>2.1 Actividad Física y Enfermedades Crónicas</t>
  </si>
  <si>
    <t>2.2 Act.Fisica Salud Mental</t>
  </si>
  <si>
    <t>Gestion de datos</t>
  </si>
  <si>
    <t>2.2 Actividad Física y Salud Mental</t>
  </si>
  <si>
    <t>2.3 Estilos de Vida Activos</t>
  </si>
  <si>
    <t>Organizacion de jornadas</t>
  </si>
  <si>
    <t>2.4 Seguridad e Integridad</t>
  </si>
  <si>
    <t>Revision bibliografica</t>
  </si>
  <si>
    <t>2.4 Seguridad e Integridad en el Deporte</t>
  </si>
  <si>
    <t>2.5 Envejecimiento Dependencia</t>
  </si>
  <si>
    <t>Trabajo de campo</t>
  </si>
  <si>
    <t>2.5 Envejecimiento y Dependencia</t>
  </si>
  <si>
    <t>2.6 Act.Fisica Entornos Laborales</t>
  </si>
  <si>
    <t>Difusion de actividades</t>
  </si>
  <si>
    <t>2.6 Actividad Física en Entornos Laborales</t>
  </si>
  <si>
    <t>Coordinacion internacional</t>
  </si>
  <si>
    <t>Otros</t>
  </si>
  <si>
    <t>RESUMEN EXPORTACIÓN — Power Automate / Panel Maestro CSD 2026</t>
  </si>
  <si>
    <t>Hoja técnica oculta — Solo técnicos CSD y Power Automate</t>
  </si>
  <si>
    <t>── IDENTIFICACIÓN ──</t>
  </si>
  <si>
    <t>Universidad coordinadora</t>
  </si>
  <si>
    <t>Área temática principal</t>
  </si>
  <si>
    <t>Subárea temática específica</t>
  </si>
  <si>
    <t>Financiación previa CSD</t>
  </si>
  <si>
    <t>Importe solicitado (€)</t>
  </si>
  <si>
    <t>── INDICADORES EQUIPO ──</t>
  </si>
  <si>
    <t>Nº doctores declarados</t>
  </si>
  <si>
    <t>Nº mujeres</t>
  </si>
  <si>
    <t>Nº hombres</t>
  </si>
  <si>
    <t>% mujeres</t>
  </si>
  <si>
    <t>Nº jóvenes investigadores</t>
  </si>
  <si>
    <t>Nº jóvenes con rol definido</t>
  </si>
  <si>
    <t>── BAREMO OBJETIVO (/17 pts) ──</t>
  </si>
  <si>
    <t>B.4 — Género</t>
  </si>
  <si>
    <t>B.5 — Jóvenes investigadores</t>
  </si>
  <si>
    <t>B.6 — Colaboración externa</t>
  </si>
  <si>
    <t>D.4 — Primera solicitud</t>
  </si>
  <si>
    <t>E.2 — Cofinanciación</t>
  </si>
  <si>
    <t>── UNIVERSIDADES ──</t>
  </si>
  <si>
    <t>Nº universidades españolas</t>
  </si>
  <si>
    <t>Nº universidades extranjeras</t>
  </si>
  <si>
    <t>── GO / NO-GO ──</t>
  </si>
  <si>
    <t>Filtro temático D.1</t>
  </si>
  <si>
    <t>Universidades mínimo 4</t>
  </si>
  <si>
    <t>Importe ≤ 10.000€</t>
  </si>
  <si>
    <t>── PRESUPUESTO ──</t>
  </si>
  <si>
    <t>Importe solicitado CSD (€)</t>
  </si>
  <si>
    <t>Cofinanciación (€)</t>
  </si>
  <si>
    <t>Total presupuesto (€)</t>
  </si>
  <si>
    <t>Verificación ≤10.000€</t>
  </si>
  <si>
    <t>Congresos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</si>
</sst>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
  </numFmts>
  <fonts count="64" x14ac:knownFonts="1">
    <font>
      <sz val="11"/>
      <color theme="1"/>
      <name val="Calibri"/>
      <family val="2"/>
      <scheme val="minor"/>
    </font>
    <font>
      <b/>
      <sz val="10"/>
      <color rgb="FFFFFFFF"/>
      <name val="Arial"/>
      <family val="2"/>
    </font>
    <font>
      <b/>
      <sz val="9"/>
      <color rgb="FF1F3864"/>
      <name val="Arial"/>
      <family val="2"/>
    </font>
    <font>
      <sz val="9"/>
      <color rgb="FF555555"/>
      <name val="Arial"/>
      <family val="2"/>
    </font>
    <font>
      <b/>
      <sz val="8"/>
      <color rgb="FFFFFFFF"/>
      <name val="Arial"/>
      <family val="2"/>
    </font>
    <font>
      <sz val="9"/>
      <color rgb="FF000000"/>
      <name val="Arial"/>
      <family val="2"/>
    </font>
    <font>
      <b/>
      <sz val="9"/>
      <color rgb="FF145A32"/>
      <name val="Arial"/>
      <family val="2"/>
    </font>
    <font>
      <b/>
      <sz val="8"/>
      <color rgb="FF145A32"/>
      <name val="Arial"/>
      <family val="2"/>
    </font>
    <font>
      <b/>
      <sz val="12"/>
      <color rgb="FFFFFFFF"/>
      <name val="Arial"/>
      <family val="2"/>
    </font>
    <font>
      <b/>
      <sz val="9"/>
      <color rgb="FF000000"/>
      <name val="Arial"/>
      <family val="2"/>
    </font>
    <font>
      <b/>
      <sz val="9"/>
      <color rgb="FFFFFFFF"/>
      <name val="Arial"/>
      <family val="2"/>
    </font>
    <font>
      <sz val="9"/>
      <color rgb="FF000000"/>
      <name val="Arial"/>
      <family val="2"/>
    </font>
    <font>
      <i/>
      <sz val="8"/>
      <color rgb="FF555555"/>
      <name val="Arial"/>
      <family val="2"/>
    </font>
    <font>
      <sz val="10"/>
      <color rgb="FF000000"/>
      <name val="Arial"/>
      <family val="2"/>
    </font>
    <font>
      <b/>
      <sz val="10"/>
      <color rgb="FF000000"/>
      <name val="Arial"/>
      <family val="2"/>
    </font>
    <font>
      <b/>
      <sz val="12"/>
      <color rgb="FF000000"/>
      <name val="Arial"/>
      <family val="2"/>
    </font>
    <font>
      <b/>
      <sz val="10"/>
      <color rgb="FFFFFFFF"/>
      <name val="Arial"/>
      <family val="2"/>
    </font>
    <font>
      <i/>
      <sz val="9"/>
      <color rgb="FF444444"/>
      <name val="Arial"/>
      <family val="2"/>
    </font>
    <font>
      <b/>
      <sz val="9"/>
      <color rgb="FFC0392B"/>
      <name val="Arial"/>
      <family val="2"/>
    </font>
    <font>
      <i/>
      <sz val="9"/>
      <color rgb="FF666666"/>
      <name val="Arial"/>
      <family val="2"/>
    </font>
    <font>
      <sz val="9"/>
      <color rgb="FF000000"/>
      <name val="Arial"/>
      <family val="2"/>
    </font>
    <font>
      <b/>
      <sz val="8"/>
      <color rgb="FFFFFFFF"/>
      <name val="Arial"/>
      <family val="2"/>
    </font>
    <font>
      <sz val="10"/>
      <color rgb="FF000000"/>
      <name val="Arial"/>
      <family val="2"/>
    </font>
    <font>
      <sz val="9"/>
      <color rgb="FF375623"/>
      <name val="Arial"/>
      <family val="2"/>
    </font>
    <font>
      <sz val="9"/>
      <name val="Arial"/>
      <family val="2"/>
    </font>
    <font>
      <b/>
      <sz val="9"/>
      <color rgb="FF000000"/>
      <name val="Arial"/>
      <family val="2"/>
    </font>
    <font>
      <b/>
      <sz val="12"/>
      <color rgb="FFFFFFFF"/>
      <name val="Arial"/>
      <family val="2"/>
    </font>
    <font>
      <b/>
      <sz val="9"/>
      <color rgb="FFFFFFFF"/>
      <name val="Arial"/>
      <family val="2"/>
    </font>
    <font>
      <sz val="10"/>
      <color rgb="FF375623"/>
      <name val="Arial"/>
      <family val="2"/>
    </font>
    <font>
      <i/>
      <sz val="9"/>
      <color rgb="FF000000"/>
      <name val="Arial"/>
      <family val="2"/>
    </font>
    <font>
      <b/>
      <sz val="13"/>
      <color rgb="FFFFFFFF"/>
      <name val="Arial"/>
      <family val="2"/>
    </font>
    <font>
      <b/>
      <sz val="10"/>
      <color rgb="FF000000"/>
      <name val="Arial"/>
      <family val="2"/>
    </font>
    <font>
      <b/>
      <sz val="11"/>
      <color rgb="FFFFFFFF"/>
      <name val="Arial"/>
      <family val="2"/>
    </font>
    <font>
      <i/>
      <sz val="9"/>
      <color rgb="FF888888"/>
      <name val="Arial"/>
      <family val="2"/>
    </font>
    <font>
      <sz val="11"/>
      <color rgb="FF375623"/>
      <name val="Arial"/>
      <family val="2"/>
    </font>
    <font>
      <b/>
      <sz val="14"/>
      <color rgb="FF375623"/>
      <name val="Arial"/>
      <family val="2"/>
    </font>
    <font>
      <sz val="10"/>
      <color rgb="FF888888"/>
      <name val="Arial"/>
      <family val="2"/>
    </font>
    <font>
      <b/>
      <sz val="18"/>
      <color rgb="FFFFFFFF"/>
      <name val="Arial"/>
      <family val="2"/>
    </font>
    <font>
      <b/>
      <sz val="8"/>
      <color rgb="FFFFFFFF"/>
      <name val="Arial"/>
      <family val="2"/>
    </font>
    <font>
      <sz val="9"/>
      <name val="Arial"/>
      <family val="2"/>
    </font>
    <font>
      <b/>
      <sz val="10"/>
      <color rgb="FF000000"/>
      <name val="Arial"/>
      <family val="2"/>
    </font>
    <font>
      <sz val="10"/>
      <name val="Arial"/>
      <family val="2"/>
    </font>
    <font>
      <i/>
      <sz val="9"/>
      <name val="Arial"/>
      <family val="2"/>
    </font>
    <font>
      <b/>
      <sz val="12"/>
      <color rgb="FFFFFFFF"/>
      <name val="Arial"/>
      <family val="2"/>
    </font>
    <font>
      <b/>
      <sz val="9"/>
      <color rgb="FFFFFFFF"/>
      <name val="Arial"/>
      <family val="2"/>
    </font>
    <font>
      <b/>
      <sz val="12"/>
      <color rgb="FF000000"/>
      <name val="Arial"/>
      <family val="2"/>
    </font>
    <font>
      <b/>
      <sz val="14"/>
      <color rgb="FFFFFFFF"/>
      <name val="Arial"/>
      <family val="2"/>
    </font>
    <font>
      <b/>
      <sz val="10"/>
      <color rgb="FF000000"/>
      <name val="Arial"/>
      <family val="2"/>
    </font>
    <font>
      <sz val="11"/>
      <name val="Arial"/>
      <family val="2"/>
    </font>
    <font>
      <i/>
      <sz val="9"/>
      <name val="Arial"/>
      <family val="2"/>
    </font>
    <font>
      <b/>
      <sz val="10"/>
      <color rgb="FFFFFFFF"/>
      <name val="Arial"/>
      <family val="2"/>
    </font>
    <font>
      <b/>
      <sz val="12"/>
      <color rgb="FFFFFFFF"/>
      <name val="Arial"/>
      <family val="2"/>
    </font>
    <font>
      <b/>
      <sz val="9"/>
      <color rgb="FFFFFFFF"/>
      <name val="Arial"/>
      <family val="2"/>
    </font>
    <font>
      <sz val="9"/>
      <name val="Arial"/>
      <family val="2"/>
    </font>
    <font>
      <b/>
      <sz val="8"/>
      <color rgb="FFFFFFFF"/>
      <name val="Arial"/>
      <family val="2"/>
    </font>
    <font>
      <sz val="9"/>
      <name val="Arial"/>
      <family val="2"/>
    </font>
    <font>
      <b/>
      <sz val="10"/>
      <color rgb="FFFFFFFF"/>
      <name val="Arial"/>
      <family val="2"/>
    </font>
    <font>
      <b/>
      <sz val="12"/>
      <color rgb="FFFFFFFF"/>
      <name val="Arial"/>
      <family val="2"/>
    </font>
    <font>
      <b/>
      <sz val="9"/>
      <color rgb="FFFFFFFF"/>
      <name val="Arial"/>
      <family val="2"/>
    </font>
    <font>
      <b/>
      <sz val="12"/>
      <color rgb="FF1F3864"/>
      <name val="Arial"/>
      <family val="2"/>
    </font>
    <font>
      <b/>
      <sz val="8"/>
      <color rgb="FFFFFFFF"/>
      <name val="Arial"/>
      <family val="2"/>
    </font>
    <font>
      <b/>
      <sz val="12"/>
      <color theme="0"/>
      <name val="Arial"/>
      <family val="2"/>
    </font>
    <font>
      <b/>
      <sz val="8"/>
      <color rgb="FFFFFFFF"/>
      <name val="Arial"/>
      <family val="2"/>
    </font>
    <font>
      <i/>
      <sz val="9"/>
      <color rgb="FF999999"/>
      <name val="Arial"/>
    </font>
  </fonts>
  <fills count="25">
    <fill>
      <patternFill patternType="none"/>
    </fill>
    <fill>
      <patternFill patternType="gray125"/>
    </fill>
    <fill>
      <patternFill patternType="solid">
        <fgColor rgb="FF1F3864"/>
      </patternFill>
    </fill>
    <fill>
      <patternFill patternType="solid">
        <fgColor rgb="FFF2F2F2"/>
      </patternFill>
    </fill>
    <fill>
      <patternFill patternType="solid">
        <fgColor rgb="FFFFF2CC"/>
      </patternFill>
    </fill>
    <fill>
      <patternFill patternType="solid">
        <fgColor rgb="FFD5F5E3"/>
      </patternFill>
    </fill>
    <fill>
      <patternFill patternType="solid">
        <fgColor rgb="FFFFFFFF"/>
      </patternFill>
    </fill>
    <fill>
      <patternFill patternType="solid">
        <fgColor rgb="FF145A32"/>
      </patternFill>
    </fill>
    <fill>
      <patternFill patternType="solid">
        <fgColor rgb="FF1F3864"/>
        <bgColor rgb="FF1F3864"/>
      </patternFill>
    </fill>
    <fill>
      <patternFill patternType="solid">
        <fgColor rgb="FFFDEBD0"/>
        <bgColor rgb="FFFDEBD0"/>
      </patternFill>
    </fill>
    <fill>
      <patternFill patternType="solid">
        <fgColor rgb="FF2E75B6"/>
        <bgColor rgb="FF2E75B6"/>
      </patternFill>
    </fill>
    <fill>
      <patternFill patternType="solid">
        <fgColor rgb="FFD5F5E3"/>
        <bgColor rgb="FFD5F5E3"/>
      </patternFill>
    </fill>
    <fill>
      <patternFill patternType="solid">
        <fgColor rgb="FFF2F2F2"/>
        <bgColor rgb="FFF2F2F2"/>
      </patternFill>
    </fill>
    <fill>
      <patternFill patternType="solid">
        <fgColor rgb="FFFFF2CC"/>
        <bgColor rgb="FFFFF2CC"/>
      </patternFill>
    </fill>
    <fill>
      <patternFill patternType="solid">
        <fgColor rgb="FFD6E4F0"/>
        <bgColor rgb="FFD6E4F0"/>
      </patternFill>
    </fill>
    <fill>
      <patternFill patternType="solid">
        <fgColor rgb="FFF0B428"/>
        <bgColor rgb="FFF0B428"/>
      </patternFill>
    </fill>
    <fill>
      <patternFill patternType="solid">
        <fgColor rgb="FF148F77"/>
        <bgColor rgb="FF148F77"/>
      </patternFill>
    </fill>
    <fill>
      <patternFill patternType="solid">
        <fgColor rgb="FFC0392B"/>
        <bgColor rgb="FFC0392B"/>
      </patternFill>
    </fill>
    <fill>
      <patternFill patternType="solid">
        <fgColor rgb="FFFADBD8"/>
        <bgColor rgb="FFFADBD8"/>
      </patternFill>
    </fill>
    <fill>
      <patternFill patternType="solid">
        <fgColor rgb="FFFFFFFF"/>
        <bgColor rgb="FFFFFFFF"/>
      </patternFill>
    </fill>
    <fill>
      <patternFill patternType="solid">
        <fgColor rgb="FFE2EFDA"/>
        <bgColor rgb="FFE2EFDA"/>
      </patternFill>
    </fill>
    <fill>
      <patternFill patternType="solid">
        <fgColor rgb="FFEBF5FB"/>
        <bgColor rgb="FFEBF5FB"/>
      </patternFill>
    </fill>
    <fill>
      <patternFill patternType="solid">
        <fgColor rgb="FFF39C12"/>
        <bgColor rgb="FFF39C12"/>
      </patternFill>
    </fill>
    <fill>
      <patternFill patternType="solid">
        <fgColor rgb="FFE8E8E8"/>
        <bgColor rgb="FFE8E8E8"/>
      </patternFill>
    </fill>
    <fill>
      <patternFill patternType="solid">
        <fgColor rgb="FFD6E4F7"/>
        <bgColor rgb="FFD6E4F7"/>
      </patternFill>
    </fill>
  </fills>
  <borders count="3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BBBBB"/>
      </left>
      <right style="thin">
        <color rgb="FFBBBBBB"/>
      </right>
      <top style="thin">
        <color rgb="FFBBBBBB"/>
      </top>
      <bottom style="thin">
        <color rgb="FFBBBBBB"/>
      </bottom>
      <diagonal/>
    </border>
    <border>
      <left style="medium">
        <color rgb="FF444444"/>
      </left>
      <right style="medium">
        <color rgb="FF444444"/>
      </right>
      <top style="medium">
        <color rgb="FF444444"/>
      </top>
      <bottom style="medium">
        <color rgb="FF444444"/>
      </bottom>
      <diagonal/>
    </border>
    <border>
      <left/>
      <right/>
      <top style="thin">
        <color rgb="FFBBBBBB"/>
      </top>
      <bottom style="thin">
        <color rgb="FFBBBBBB"/>
      </bottom>
      <diagonal/>
    </border>
    <border>
      <left/>
      <right style="thin">
        <color rgb="FFBBBBBB"/>
      </right>
      <top style="thin">
        <color rgb="FFBBBBBB"/>
      </top>
      <bottom style="thin">
        <color rgb="FFBBBBBB"/>
      </bottom>
      <diagonal/>
    </border>
    <border>
      <left/>
      <right style="medium">
        <color rgb="FF444444"/>
      </right>
      <top style="medium">
        <color rgb="FF444444"/>
      </top>
      <bottom style="medium">
        <color rgb="FF444444"/>
      </bottom>
      <diagonal/>
    </border>
    <border>
      <left/>
      <right/>
      <top/>
      <bottom/>
      <diagonal/>
    </border>
    <border>
      <left style="thin">
        <color rgb="FFCCCCCC"/>
      </left>
      <right style="thin">
        <color rgb="FFCCCCCC"/>
      </right>
      <top style="thin">
        <color rgb="FFCCCCCC"/>
      </top>
      <bottom style="thin">
        <color rgb="FFCCCCCC"/>
      </bottom>
      <diagonal/>
    </border>
    <border>
      <left style="medium">
        <color rgb="FF1F3864"/>
      </left>
      <right style="medium">
        <color rgb="FF1F3864"/>
      </right>
      <top style="medium">
        <color rgb="FF1F3864"/>
      </top>
      <bottom style="medium">
        <color rgb="FF1F3864"/>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style="thin">
        <color auto="1"/>
      </right>
      <top/>
      <bottom style="thin">
        <color auto="1"/>
      </bottom>
      <diagonal/>
    </border>
    <border>
      <left/>
      <right/>
      <top/>
      <bottom style="thin">
        <color auto="1"/>
      </bottom>
      <diagonal/>
    </border>
    <border>
      <left/>
      <right/>
      <top style="medium">
        <color rgb="FF1F3864"/>
      </top>
      <bottom style="medium">
        <color rgb="FF1F3864"/>
      </bottom>
      <diagonal/>
    </border>
    <border>
      <left/>
      <right style="medium">
        <color rgb="FF1F3864"/>
      </right>
      <top style="medium">
        <color rgb="FF1F3864"/>
      </top>
      <bottom style="medium">
        <color rgb="FF1F3864"/>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top/>
      <bottom/>
      <diagonal/>
    </border>
    <border>
      <left style="thin">
        <color rgb="FFC0392B"/>
      </left>
      <right style="thin">
        <color rgb="FFC0392B"/>
      </right>
      <top style="thin">
        <color rgb="FFC0392B"/>
      </top>
      <bottom style="thin">
        <color rgb="FFC0392B"/>
      </bottom>
      <diagonal/>
    </border>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bottom style="thin">
        <color rgb="FFCCCCCC"/>
      </bottom>
      <diagonal/>
    </border>
    <border>
      <left/>
      <right/>
      <top/>
      <bottom style="thin">
        <color rgb="FFCCCCCC"/>
      </bottom>
      <diagonal/>
    </border>
    <border>
      <left style="medium">
        <color rgb="FF1F3864"/>
      </left>
      <right/>
      <top style="medium">
        <color rgb="FF1F3864"/>
      </top>
      <bottom style="medium">
        <color rgb="FF1F3864"/>
      </bottom>
      <diagonal/>
    </border>
    <border>
      <left style="thin">
        <color rgb="FFCCCCCC"/>
      </left>
      <right style="thin">
        <color rgb="FFCCCCCC"/>
      </right>
      <top style="thin">
        <color rgb="FFCCCCCC"/>
      </top>
      <bottom style="thin">
        <color rgb="FFCCCCCC"/>
      </bottom>
      <diagonal/>
    </border>
    <border>
      <left/>
      <right/>
      <top/>
      <bottom/>
      <diagonal/>
    </border>
    <border>
      <left style="thin">
        <color rgb="FFCCCCCC"/>
      </left>
      <right style="thin">
        <color rgb="FFCCCCCC"/>
      </right>
      <top style="thin">
        <color rgb="FFCCCCCC"/>
      </top>
      <bottom style="thin">
        <color rgb="FFCCCCCC"/>
      </bottom>
      <diagonal/>
    </border>
    <border>
      <left/>
      <right/>
      <top/>
      <bottom/>
      <diagonal/>
    </border>
    <border>
      <left style="thin">
        <color rgb="FFCCCCCC"/>
      </left>
      <right style="thin">
        <color rgb="FFCCCCCC"/>
      </right>
      <top style="thin">
        <color rgb="FFCCCCCC"/>
      </top>
      <bottom style="thin">
        <color rgb="FFCCCCCC"/>
      </bottom>
      <diagonal/>
    </border>
    <border>
      <left/>
      <right/>
      <top/>
      <bottom/>
      <diagonal/>
    </border>
    <border>
      <left style="thin">
        <color auto="1"/>
      </left>
      <right/>
      <top style="thin">
        <color auto="1"/>
      </top>
      <bottom style="thin">
        <color auto="1"/>
      </bottom>
      <diagonal/>
    </border>
    <border>
      <left style="thin">
        <color rgb="FFCCCCCC"/>
      </left>
      <right style="thin">
        <color rgb="FFCCCCCC"/>
      </right>
      <top/>
      <bottom/>
      <diagonal/>
    </border>
    <border>
      <left style="thin">
        <color auto="1"/>
      </left>
      <right/>
      <top/>
      <bottom/>
      <diagonal/>
    </border>
  </borders>
  <cellStyleXfs count="1">
    <xf numFmtId="0" fontId="0" fillId="0" borderId="32"/>
  </cellStyleXfs>
  <cellXfs count="173">
    <xf numFmtId="0" fontId="0" fillId="0" borderId="0" xfId="0" applyBorder="1"/>
    <xf numFmtId="0" fontId="3" fillId="4" borderId="1" xfId="0" applyFont="1" applyFill="1" applyBorder="1" applyAlignment="1" applyProtection="1">
      <alignment vertical="center" wrapText="1"/>
      <protection locked="0"/>
    </xf>
    <xf numFmtId="0" fontId="5" fillId="4" borderId="1"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center" vertical="center" wrapText="1"/>
      <protection locked="0"/>
    </xf>
    <xf numFmtId="0" fontId="20" fillId="0" borderId="9" xfId="0" applyFont="1" applyBorder="1"/>
    <xf numFmtId="0" fontId="29" fillId="19" borderId="10" xfId="0" applyFont="1" applyFill="1" applyBorder="1" applyAlignment="1">
      <alignment horizontal="left" vertical="center" wrapText="1"/>
    </xf>
    <xf numFmtId="0" fontId="27" fillId="8" borderId="10" xfId="0" applyFont="1" applyFill="1" applyBorder="1" applyAlignment="1">
      <alignment horizontal="left" vertical="center" wrapText="1"/>
    </xf>
    <xf numFmtId="0" fontId="3" fillId="4" borderId="1" xfId="0" applyFont="1" applyFill="1" applyBorder="1" applyAlignment="1" applyProtection="1">
      <alignment horizontal="left" vertical="center" wrapText="1"/>
      <protection locked="0"/>
    </xf>
    <xf numFmtId="0" fontId="29" fillId="24" borderId="10" xfId="0" applyFont="1" applyFill="1" applyBorder="1" applyAlignment="1">
      <alignment horizontal="left" vertical="center" wrapText="1"/>
    </xf>
    <xf numFmtId="4" fontId="13" fillId="13" borderId="4" xfId="0" applyNumberFormat="1" applyFont="1" applyFill="1" applyBorder="1" applyAlignment="1" applyProtection="1">
      <alignment horizontal="right" vertical="center"/>
      <protection locked="0"/>
    </xf>
    <xf numFmtId="4" fontId="13" fillId="14" borderId="4" xfId="0" applyNumberFormat="1" applyFont="1" applyFill="1" applyBorder="1" applyAlignment="1" applyProtection="1">
      <alignment horizontal="right" vertical="center"/>
      <protection locked="0"/>
    </xf>
    <xf numFmtId="0" fontId="31" fillId="19" borderId="10" xfId="0" applyFont="1" applyFill="1" applyBorder="1" applyAlignment="1">
      <alignment horizontal="left" vertical="center" wrapText="1"/>
    </xf>
    <xf numFmtId="0" fontId="34" fillId="20" borderId="10" xfId="0" applyFont="1" applyFill="1" applyBorder="1" applyAlignment="1">
      <alignment horizontal="center" vertical="center"/>
    </xf>
    <xf numFmtId="0" fontId="31" fillId="24" borderId="10" xfId="0" applyFont="1" applyFill="1" applyBorder="1" applyAlignment="1">
      <alignment horizontal="left" vertical="center" wrapText="1"/>
    </xf>
    <xf numFmtId="164" fontId="34" fillId="20" borderId="10" xfId="0" applyNumberFormat="1" applyFont="1" applyFill="1" applyBorder="1" applyAlignment="1">
      <alignment horizontal="center" vertical="center"/>
    </xf>
    <xf numFmtId="0" fontId="26" fillId="22" borderId="10" xfId="0" applyFont="1" applyFill="1" applyBorder="1" applyAlignment="1">
      <alignment horizontal="center" vertical="center"/>
    </xf>
    <xf numFmtId="0" fontId="27" fillId="10" borderId="10" xfId="0" applyFont="1" applyFill="1" applyBorder="1" applyAlignment="1">
      <alignment horizontal="center" vertical="center" wrapText="1"/>
    </xf>
    <xf numFmtId="0" fontId="30" fillId="8" borderId="11" xfId="0" applyFont="1" applyFill="1" applyBorder="1" applyAlignment="1">
      <alignment horizontal="left" vertical="center"/>
    </xf>
    <xf numFmtId="0" fontId="37" fillId="22" borderId="11" xfId="0" applyFont="1" applyFill="1" applyBorder="1" applyAlignment="1">
      <alignment horizontal="center" vertical="center"/>
    </xf>
    <xf numFmtId="0" fontId="22" fillId="13" borderId="1" xfId="0" applyFont="1" applyFill="1" applyBorder="1" applyAlignment="1" applyProtection="1">
      <alignment horizontal="center" vertical="center"/>
      <protection locked="0"/>
    </xf>
    <xf numFmtId="0" fontId="24" fillId="13" borderId="1" xfId="0" applyFont="1" applyFill="1" applyBorder="1" applyAlignment="1" applyProtection="1">
      <alignment horizontal="left" vertical="center"/>
      <protection locked="0"/>
    </xf>
    <xf numFmtId="164" fontId="24" fillId="13" borderId="1"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0" fillId="0" borderId="9" xfId="0" applyBorder="1"/>
    <xf numFmtId="0" fontId="39" fillId="0" borderId="22" xfId="0" applyFont="1" applyBorder="1" applyAlignment="1">
      <alignment horizontal="left" vertical="center"/>
    </xf>
    <xf numFmtId="0" fontId="39" fillId="0" borderId="22" xfId="0" applyFont="1" applyBorder="1"/>
    <xf numFmtId="0" fontId="40" fillId="19" borderId="23" xfId="0" applyFont="1" applyFill="1" applyBorder="1" applyAlignment="1">
      <alignment horizontal="left" vertical="center" wrapText="1"/>
    </xf>
    <xf numFmtId="0" fontId="41" fillId="20" borderId="23" xfId="0" applyFont="1" applyFill="1" applyBorder="1" applyAlignment="1">
      <alignment horizontal="center" vertical="center"/>
    </xf>
    <xf numFmtId="0" fontId="42" fillId="19" borderId="23" xfId="0" applyFont="1" applyFill="1" applyBorder="1" applyAlignment="1">
      <alignment horizontal="left" vertical="center" wrapText="1"/>
    </xf>
    <xf numFmtId="0" fontId="40" fillId="12" borderId="23" xfId="0" applyFont="1" applyFill="1" applyBorder="1" applyAlignment="1">
      <alignment horizontal="left" vertical="center" wrapText="1"/>
    </xf>
    <xf numFmtId="0" fontId="42" fillId="12" borderId="23" xfId="0" applyFont="1" applyFill="1" applyBorder="1" applyAlignment="1">
      <alignment horizontal="left" vertical="center" wrapText="1"/>
    </xf>
    <xf numFmtId="0" fontId="43" fillId="22" borderId="23" xfId="0" applyFont="1" applyFill="1" applyBorder="1" applyAlignment="1">
      <alignment horizontal="center" vertical="center"/>
    </xf>
    <xf numFmtId="0" fontId="44" fillId="8" borderId="23" xfId="0" applyFont="1" applyFill="1" applyBorder="1" applyAlignment="1">
      <alignment horizontal="left" vertical="center" wrapText="1"/>
    </xf>
    <xf numFmtId="0" fontId="45" fillId="20" borderId="23" xfId="0" applyFont="1" applyFill="1" applyBorder="1" applyAlignment="1">
      <alignment horizontal="center" vertical="center"/>
    </xf>
    <xf numFmtId="0" fontId="42" fillId="12" borderId="23" xfId="0" applyFont="1" applyFill="1" applyBorder="1" applyAlignment="1">
      <alignment horizontal="left" vertical="center"/>
    </xf>
    <xf numFmtId="0" fontId="46" fillId="22" borderId="23" xfId="0" applyFont="1" applyFill="1" applyBorder="1" applyAlignment="1">
      <alignment horizontal="center" vertical="center"/>
    </xf>
    <xf numFmtId="0" fontId="0" fillId="0" borderId="22" xfId="0" applyBorder="1"/>
    <xf numFmtId="0" fontId="0" fillId="0" borderId="20" xfId="0" applyBorder="1"/>
    <xf numFmtId="0" fontId="47" fillId="19" borderId="27" xfId="0" applyFont="1" applyFill="1" applyBorder="1" applyAlignment="1">
      <alignment horizontal="left" vertical="center" wrapText="1"/>
    </xf>
    <xf numFmtId="0" fontId="48" fillId="20" borderId="27" xfId="0" applyFont="1" applyFill="1" applyBorder="1" applyAlignment="1">
      <alignment horizontal="center" vertical="center"/>
    </xf>
    <xf numFmtId="0" fontId="49" fillId="19" borderId="27" xfId="0" applyFont="1" applyFill="1" applyBorder="1" applyAlignment="1">
      <alignment horizontal="left" vertical="center" wrapText="1"/>
    </xf>
    <xf numFmtId="0" fontId="47" fillId="12" borderId="27" xfId="0" applyFont="1" applyFill="1" applyBorder="1" applyAlignment="1">
      <alignment horizontal="left" vertical="center" wrapText="1"/>
    </xf>
    <xf numFmtId="0" fontId="49" fillId="12" borderId="27" xfId="0" applyFont="1" applyFill="1" applyBorder="1" applyAlignment="1">
      <alignment horizontal="left" vertical="center" wrapText="1"/>
    </xf>
    <xf numFmtId="0" fontId="50" fillId="8" borderId="27" xfId="0" applyFont="1" applyFill="1" applyBorder="1" applyAlignment="1">
      <alignment horizontal="left" vertical="center" wrapText="1"/>
    </xf>
    <xf numFmtId="0" fontId="51" fillId="20" borderId="27" xfId="0" applyFont="1" applyFill="1" applyBorder="1" applyAlignment="1">
      <alignment horizontal="center" vertical="center"/>
    </xf>
    <xf numFmtId="0" fontId="52" fillId="8" borderId="27" xfId="0" applyFont="1" applyFill="1" applyBorder="1" applyAlignment="1">
      <alignment horizontal="left" vertical="center" wrapText="1"/>
    </xf>
    <xf numFmtId="0" fontId="0" fillId="0" borderId="28" xfId="0" applyBorder="1"/>
    <xf numFmtId="0" fontId="1" fillId="8" borderId="10"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23" xfId="0" applyFont="1" applyFill="1" applyBorder="1" applyAlignment="1">
      <alignment horizontal="left" vertical="center"/>
    </xf>
    <xf numFmtId="0" fontId="14" fillId="19" borderId="10" xfId="0" applyFont="1" applyFill="1" applyBorder="1" applyAlignment="1">
      <alignment horizontal="left" vertical="center" wrapText="1"/>
    </xf>
    <xf numFmtId="0" fontId="14" fillId="12" borderId="23" xfId="0" applyFont="1" applyFill="1" applyBorder="1" applyAlignment="1">
      <alignment horizontal="left" vertical="center" wrapText="1"/>
    </xf>
    <xf numFmtId="0" fontId="55" fillId="0" borderId="30" xfId="0" applyFont="1" applyBorder="1"/>
    <xf numFmtId="0" fontId="57" fillId="10" borderId="31" xfId="0" applyFont="1" applyFill="1" applyBorder="1" applyAlignment="1">
      <alignment horizontal="center" vertical="center"/>
    </xf>
    <xf numFmtId="0" fontId="58" fillId="10" borderId="31" xfId="0" applyFont="1" applyFill="1" applyBorder="1" applyAlignment="1">
      <alignment horizontal="left" vertical="center" wrapText="1"/>
    </xf>
    <xf numFmtId="0" fontId="56" fillId="10" borderId="31" xfId="0" applyFont="1" applyFill="1" applyBorder="1" applyAlignment="1">
      <alignment horizontal="center" vertical="center"/>
    </xf>
    <xf numFmtId="0" fontId="35" fillId="20" borderId="31" xfId="0" applyFont="1" applyFill="1" applyBorder="1" applyAlignment="1">
      <alignment horizontal="center" vertical="center"/>
    </xf>
    <xf numFmtId="0" fontId="36" fillId="12" borderId="31" xfId="0" applyFont="1" applyFill="1" applyBorder="1" applyAlignment="1">
      <alignment horizontal="center" vertical="center"/>
    </xf>
    <xf numFmtId="0" fontId="47" fillId="23" borderId="31" xfId="0" applyFont="1" applyFill="1" applyBorder="1" applyAlignment="1">
      <alignment horizontal="left" vertical="center" wrapText="1"/>
    </xf>
    <xf numFmtId="0" fontId="29" fillId="24" borderId="31" xfId="0" applyFont="1" applyFill="1" applyBorder="1" applyAlignment="1">
      <alignment horizontal="left" vertical="center" wrapText="1"/>
    </xf>
    <xf numFmtId="0" fontId="47" fillId="0" borderId="32" xfId="0" applyFont="1" applyAlignment="1">
      <alignment horizontal="left" vertical="center" wrapText="1"/>
    </xf>
    <xf numFmtId="0" fontId="57" fillId="0" borderId="32" xfId="0" applyFont="1" applyAlignment="1">
      <alignment horizontal="center" vertical="center"/>
    </xf>
    <xf numFmtId="0" fontId="58" fillId="0" borderId="32" xfId="0" applyFont="1" applyAlignment="1">
      <alignment horizontal="left" vertical="center" wrapText="1"/>
    </xf>
    <xf numFmtId="0" fontId="56" fillId="0" borderId="32" xfId="0" applyFont="1" applyAlignment="1">
      <alignment horizontal="center" vertical="center"/>
    </xf>
    <xf numFmtId="0" fontId="56" fillId="8" borderId="11" xfId="0" applyFont="1" applyFill="1" applyBorder="1" applyAlignment="1">
      <alignment horizontal="left" vertical="center"/>
    </xf>
    <xf numFmtId="0" fontId="46" fillId="8" borderId="11" xfId="0" applyFont="1" applyFill="1" applyBorder="1" applyAlignment="1">
      <alignment horizontal="center" vertical="center"/>
    </xf>
    <xf numFmtId="0" fontId="0" fillId="0" borderId="30" xfId="0" applyBorder="1"/>
    <xf numFmtId="0" fontId="20" fillId="19" borderId="9" xfId="0" applyFont="1" applyFill="1" applyBorder="1" applyAlignment="1">
      <alignment horizontal="left" vertical="center" wrapText="1"/>
    </xf>
    <xf numFmtId="0" fontId="20" fillId="19" borderId="9" xfId="0" applyFont="1" applyFill="1" applyBorder="1"/>
    <xf numFmtId="0" fontId="4" fillId="7" borderId="1"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0" fillId="0" borderId="9" xfId="0" applyFont="1" applyBorder="1" applyAlignment="1">
      <alignment horizontal="center" vertical="center"/>
    </xf>
    <xf numFmtId="0" fontId="20" fillId="0" borderId="9" xfId="0" applyFont="1" applyBorder="1" applyAlignment="1">
      <alignment horizontal="left" vertical="center" wrapText="1"/>
    </xf>
    <xf numFmtId="0" fontId="38" fillId="8" borderId="18" xfId="0" applyFont="1" applyFill="1" applyBorder="1" applyAlignment="1">
      <alignment horizontal="center" vertical="center" wrapText="1"/>
    </xf>
    <xf numFmtId="0" fontId="54" fillId="8" borderId="29" xfId="0" applyFont="1" applyFill="1" applyBorder="1" applyAlignment="1">
      <alignment horizontal="center" vertical="center" wrapText="1"/>
    </xf>
    <xf numFmtId="0" fontId="53" fillId="0" borderId="28" xfId="0" applyFont="1" applyBorder="1" applyAlignment="1">
      <alignment horizontal="left" vertical="center"/>
    </xf>
    <xf numFmtId="0" fontId="20" fillId="0" borderId="9" xfId="0" applyFont="1" applyBorder="1" applyAlignment="1">
      <alignment horizontal="left" vertical="center"/>
    </xf>
    <xf numFmtId="0" fontId="10" fillId="8" borderId="4" xfId="0" applyFont="1" applyFill="1" applyBorder="1" applyAlignment="1">
      <alignment horizontal="center" vertical="center" wrapText="1"/>
    </xf>
    <xf numFmtId="0" fontId="0" fillId="0" borderId="0" xfId="0" applyBorder="1" applyAlignment="1">
      <alignment wrapText="1"/>
    </xf>
    <xf numFmtId="0" fontId="5" fillId="11" borderId="4" xfId="0" applyFont="1" applyFill="1" applyBorder="1" applyAlignment="1">
      <alignment horizontal="left" vertical="center" wrapText="1"/>
    </xf>
    <xf numFmtId="4" fontId="14" fillId="11" borderId="4" xfId="0" applyNumberFormat="1" applyFont="1" applyFill="1" applyBorder="1" applyAlignment="1">
      <alignment horizontal="right" vertical="center"/>
    </xf>
    <xf numFmtId="0" fontId="11" fillId="11" borderId="4" xfId="0" applyFont="1" applyFill="1" applyBorder="1" applyAlignment="1">
      <alignment horizontal="left" vertical="center" wrapText="1"/>
    </xf>
    <xf numFmtId="4" fontId="15" fillId="15" borderId="5" xfId="0" applyNumberFormat="1" applyFont="1" applyFill="1" applyBorder="1" applyAlignment="1">
      <alignment horizontal="right" vertical="center" wrapText="1"/>
    </xf>
    <xf numFmtId="4" fontId="15" fillId="14" borderId="5" xfId="0" applyNumberFormat="1" applyFont="1" applyFill="1" applyBorder="1" applyAlignment="1">
      <alignment horizontal="right" vertical="center" wrapText="1"/>
    </xf>
    <xf numFmtId="4" fontId="8" fillId="16" borderId="5" xfId="0" applyNumberFormat="1" applyFont="1" applyFill="1" applyBorder="1" applyAlignment="1">
      <alignment horizontal="right" vertical="center" wrapText="1"/>
    </xf>
    <xf numFmtId="0" fontId="0" fillId="0" borderId="1" xfId="0" applyBorder="1"/>
    <xf numFmtId="0" fontId="18" fillId="18" borderId="1" xfId="0" applyFont="1" applyFill="1" applyBorder="1" applyAlignment="1">
      <alignment horizontal="left" vertical="center" wrapText="1"/>
    </xf>
    <xf numFmtId="0" fontId="32" fillId="8" borderId="0" xfId="0" applyFont="1" applyFill="1" applyBorder="1" applyAlignment="1">
      <alignment horizontal="left" vertical="center"/>
    </xf>
    <xf numFmtId="0" fontId="33" fillId="21" borderId="0" xfId="0" applyFont="1" applyFill="1" applyBorder="1"/>
    <xf numFmtId="0" fontId="27" fillId="10" borderId="10" xfId="0" applyFont="1" applyFill="1" applyBorder="1"/>
    <xf numFmtId="0" fontId="25" fillId="12" borderId="10" xfId="0" applyFont="1" applyFill="1" applyBorder="1"/>
    <xf numFmtId="0" fontId="28" fillId="20" borderId="10" xfId="0" applyFont="1" applyFill="1" applyBorder="1"/>
    <xf numFmtId="0" fontId="5" fillId="0" borderId="32" xfId="0" applyFont="1" applyAlignment="1">
      <alignment horizontal="left" vertical="center"/>
    </xf>
    <xf numFmtId="0" fontId="0" fillId="0" borderId="32" xfId="0" applyAlignment="1">
      <alignment wrapText="1"/>
    </xf>
    <xf numFmtId="0" fontId="4" fillId="8" borderId="31" xfId="0" applyFont="1" applyFill="1" applyBorder="1" applyAlignment="1">
      <alignment horizontal="center" vertical="center" wrapText="1"/>
    </xf>
    <xf numFmtId="0" fontId="5" fillId="0" borderId="32" xfId="0" applyFont="1" applyAlignment="1">
      <alignment horizontal="left" vertical="center" wrapText="1"/>
    </xf>
    <xf numFmtId="0" fontId="5" fillId="13" borderId="21" xfId="0" applyFont="1" applyFill="1" applyBorder="1" applyAlignment="1" applyProtection="1">
      <alignment horizontal="left" vertical="center" wrapText="1"/>
      <protection locked="0"/>
    </xf>
    <xf numFmtId="0" fontId="20" fillId="19" borderId="32" xfId="0" applyFont="1" applyFill="1" applyAlignment="1">
      <alignment horizontal="left" vertical="center" wrapText="1"/>
    </xf>
    <xf numFmtId="0" fontId="20" fillId="19" borderId="32" xfId="0" applyFont="1" applyFill="1"/>
    <xf numFmtId="0" fontId="9" fillId="21" borderId="32" xfId="0" applyFont="1" applyFill="1" applyAlignment="1">
      <alignment horizontal="left" vertical="center" wrapText="1"/>
    </xf>
    <xf numFmtId="0" fontId="4" fillId="8" borderId="18" xfId="0" applyFont="1" applyFill="1" applyBorder="1" applyAlignment="1">
      <alignment horizontal="center" vertical="center" wrapText="1"/>
    </xf>
    <xf numFmtId="0" fontId="4" fillId="8" borderId="34" xfId="0" applyFont="1" applyFill="1" applyBorder="1" applyAlignment="1">
      <alignment horizontal="center" vertical="center" wrapText="1"/>
    </xf>
    <xf numFmtId="0" fontId="39" fillId="0" borderId="32" xfId="0" applyFont="1"/>
    <xf numFmtId="0" fontId="1" fillId="8" borderId="32" xfId="0" applyFont="1" applyFill="1" applyAlignment="1">
      <alignment horizontal="left" vertical="center" wrapText="1"/>
    </xf>
    <xf numFmtId="0" fontId="43" fillId="22" borderId="32" xfId="0" applyFont="1" applyFill="1" applyAlignment="1">
      <alignment horizontal="center" vertical="center"/>
    </xf>
    <xf numFmtId="0" fontId="44" fillId="8" borderId="32" xfId="0" applyFont="1" applyFill="1" applyAlignment="1">
      <alignment horizontal="left" vertical="center" wrapText="1"/>
    </xf>
    <xf numFmtId="0" fontId="60" fillId="8" borderId="0" xfId="0" applyFont="1" applyFill="1" applyBorder="1" applyAlignment="1">
      <alignment horizontal="center" vertical="center" wrapText="1"/>
    </xf>
    <xf numFmtId="0" fontId="60" fillId="8" borderId="1" xfId="0" applyFont="1" applyFill="1" applyBorder="1" applyAlignment="1">
      <alignment horizontal="center" vertical="center" wrapText="1"/>
    </xf>
    <xf numFmtId="0" fontId="0" fillId="13" borderId="1" xfId="0" applyFill="1" applyBorder="1" applyProtection="1">
      <protection locked="0"/>
    </xf>
    <xf numFmtId="0" fontId="20" fillId="0" borderId="32" xfId="0" applyFont="1"/>
    <xf numFmtId="0" fontId="53" fillId="0" borderId="32" xfId="0" applyFont="1" applyAlignment="1">
      <alignment horizontal="left" vertical="center"/>
    </xf>
    <xf numFmtId="0" fontId="39" fillId="0" borderId="32" xfId="0" applyFont="1" applyAlignment="1">
      <alignment horizontal="left" vertical="center"/>
    </xf>
    <xf numFmtId="0" fontId="62" fillId="8" borderId="1" xfId="0" applyFont="1" applyFill="1" applyBorder="1" applyAlignment="1">
      <alignment horizontal="center" vertical="center" wrapText="1"/>
    </xf>
    <xf numFmtId="0" fontId="12" fillId="12" borderId="4" xfId="0" applyFont="1" applyFill="1" applyBorder="1" applyAlignment="1" applyProtection="1">
      <alignment horizontal="left" vertical="center" wrapText="1"/>
      <protection locked="0"/>
    </xf>
    <xf numFmtId="0" fontId="0" fillId="0" borderId="0" xfId="0" applyBorder="1" applyProtection="1">
      <protection locked="0"/>
    </xf>
    <xf numFmtId="0" fontId="63" fillId="4" borderId="1" xfId="0" applyFont="1" applyFill="1" applyBorder="1" applyAlignment="1" applyProtection="1">
      <alignment horizontal="center" vertical="center" wrapText="1"/>
      <protection locked="0"/>
    </xf>
    <xf numFmtId="0" fontId="63" fillId="13" borderId="1" xfId="0" applyFont="1" applyFill="1" applyBorder="1" applyAlignment="1" applyProtection="1">
      <alignment horizontal="left" vertical="center"/>
      <protection locked="0"/>
    </xf>
    <xf numFmtId="0" fontId="5" fillId="13" borderId="21" xfId="0" applyFont="1" applyFill="1" applyBorder="1" applyAlignment="1">
      <alignment horizontal="left" vertical="center" wrapText="1"/>
    </xf>
    <xf numFmtId="0" fontId="0" fillId="0" borderId="13" xfId="0" applyBorder="1"/>
    <xf numFmtId="0" fontId="32" fillId="10" borderId="1" xfId="0" applyFont="1" applyFill="1" applyBorder="1" applyAlignment="1">
      <alignment horizontal="left" vertical="center" wrapText="1"/>
    </xf>
    <xf numFmtId="0" fontId="0" fillId="0" borderId="3" xfId="0" applyBorder="1"/>
    <xf numFmtId="0" fontId="0" fillId="0" borderId="0" xfId="0" applyBorder="1"/>
    <xf numFmtId="0" fontId="0" fillId="0" borderId="32" xfId="0"/>
    <xf numFmtId="0" fontId="63" fillId="4" borderId="1" xfId="0" applyFont="1" applyFill="1" applyBorder="1" applyAlignment="1">
      <alignment vertical="center" wrapText="1"/>
    </xf>
    <xf numFmtId="0" fontId="63" fillId="13" borderId="2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3" fillId="4" borderId="1" xfId="0" applyFont="1" applyFill="1" applyBorder="1" applyAlignment="1">
      <alignment horizontal="left" vertical="center" wrapText="1"/>
    </xf>
    <xf numFmtId="0" fontId="6" fillId="5" borderId="1" xfId="0" applyFont="1" applyFill="1" applyBorder="1" applyAlignment="1">
      <alignment horizontal="center" vertical="center"/>
    </xf>
    <xf numFmtId="0" fontId="63" fillId="5" borderId="1" xfId="0" applyFont="1" applyFill="1" applyBorder="1" applyAlignment="1">
      <alignment horizontal="center" vertical="center"/>
    </xf>
    <xf numFmtId="0" fontId="63" fillId="5" borderId="1" xfId="0" applyFont="1" applyFill="1" applyBorder="1" applyAlignment="1">
      <alignment horizontal="center" vertical="center" wrapText="1"/>
    </xf>
    <xf numFmtId="0" fontId="23" fillId="20"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3" fillId="4" borderId="1" xfId="0" applyFont="1" applyFill="1" applyBorder="1" applyAlignment="1">
      <alignment horizontal="center" vertical="center" wrapText="1"/>
    </xf>
    <xf numFmtId="0" fontId="9" fillId="12" borderId="1" xfId="0" applyFont="1" applyFill="1" applyBorder="1" applyAlignment="1">
      <alignment horizontal="left" vertical="center" wrapText="1"/>
    </xf>
    <xf numFmtId="165" fontId="14" fillId="12" borderId="1" xfId="0" applyNumberFormat="1" applyFont="1" applyFill="1" applyBorder="1" applyAlignment="1">
      <alignment horizontal="right" vertical="center"/>
    </xf>
    <xf numFmtId="0" fontId="14" fillId="12" borderId="1" xfId="0" applyFont="1" applyFill="1" applyBorder="1" applyAlignment="1">
      <alignment horizontal="right" vertical="center"/>
    </xf>
    <xf numFmtId="0" fontId="59" fillId="3" borderId="1" xfId="0" applyFont="1" applyFill="1" applyBorder="1" applyAlignment="1">
      <alignment horizontal="left" vertical="center" wrapText="1"/>
    </xf>
    <xf numFmtId="0" fontId="0" fillId="0" borderId="3" xfId="0" applyBorder="1"/>
    <xf numFmtId="0" fontId="9" fillId="21" borderId="31" xfId="0" applyFont="1" applyFill="1" applyBorder="1" applyAlignment="1">
      <alignment horizontal="left" vertical="center" wrapText="1"/>
    </xf>
    <xf numFmtId="0" fontId="0" fillId="0" borderId="12" xfId="0" applyBorder="1"/>
    <xf numFmtId="0" fontId="0" fillId="0" borderId="13" xfId="0" applyBorder="1"/>
    <xf numFmtId="0" fontId="32" fillId="10" borderId="1" xfId="0" applyFont="1" applyFill="1" applyBorder="1" applyAlignment="1">
      <alignment horizontal="left" vertical="center" wrapText="1"/>
    </xf>
    <xf numFmtId="0" fontId="30" fillId="8" borderId="1" xfId="0" applyFont="1" applyFill="1" applyBorder="1" applyAlignment="1">
      <alignment horizontal="center" vertical="center"/>
    </xf>
    <xf numFmtId="0" fontId="0" fillId="0" borderId="2" xfId="0" applyBorder="1"/>
    <xf numFmtId="0" fontId="26" fillId="10" borderId="1" xfId="0" applyFont="1" applyFill="1" applyBorder="1" applyAlignment="1">
      <alignment horizontal="left" vertical="center"/>
    </xf>
    <xf numFmtId="0" fontId="8" fillId="10" borderId="33" xfId="0" applyFont="1" applyFill="1" applyBorder="1" applyAlignment="1">
      <alignment horizontal="left" vertical="center"/>
    </xf>
    <xf numFmtId="0" fontId="61" fillId="10" borderId="35" xfId="0" applyFont="1" applyFill="1" applyBorder="1" applyAlignment="1">
      <alignment horizontal="left" vertical="center"/>
    </xf>
    <xf numFmtId="0" fontId="0" fillId="0" borderId="0" xfId="0" applyBorder="1"/>
    <xf numFmtId="0" fontId="19" fillId="18" borderId="1" xfId="0" applyFont="1" applyFill="1" applyBorder="1" applyAlignment="1">
      <alignment horizontal="left" vertical="center" wrapText="1"/>
    </xf>
    <xf numFmtId="0" fontId="16" fillId="10" borderId="32" xfId="0" applyFont="1" applyFill="1" applyAlignment="1">
      <alignment horizontal="left" vertical="center" wrapText="1"/>
    </xf>
    <xf numFmtId="0" fontId="8" fillId="8" borderId="32" xfId="0" applyFont="1" applyFill="1" applyAlignment="1">
      <alignment horizontal="center" vertical="center"/>
    </xf>
    <xf numFmtId="0" fontId="10" fillId="10" borderId="4" xfId="0" applyFont="1" applyFill="1" applyBorder="1" applyAlignment="1">
      <alignment horizontal="left" vertical="center" wrapText="1"/>
    </xf>
    <xf numFmtId="0" fontId="0" fillId="0" borderId="6" xfId="0" applyBorder="1"/>
    <xf numFmtId="0" fontId="0" fillId="0" borderId="7" xfId="0" applyBorder="1"/>
    <xf numFmtId="0" fontId="0" fillId="0" borderId="32" xfId="0" applyAlignment="1">
      <alignment wrapText="1"/>
    </xf>
    <xf numFmtId="0" fontId="17" fillId="12" borderId="1" xfId="0" applyFont="1" applyFill="1" applyBorder="1" applyAlignment="1">
      <alignment horizontal="left" vertical="center" wrapText="1"/>
    </xf>
    <xf numFmtId="0" fontId="9" fillId="12" borderId="1" xfId="0" applyFont="1" applyFill="1" applyBorder="1" applyAlignment="1">
      <alignment horizontal="left" vertical="center" wrapText="1"/>
    </xf>
    <xf numFmtId="0" fontId="16" fillId="17" borderId="14" xfId="0" applyFont="1" applyFill="1" applyBorder="1" applyAlignment="1">
      <alignment horizontal="left" vertical="center" wrapText="1"/>
    </xf>
    <xf numFmtId="0" fontId="0" fillId="0" borderId="15" xfId="0" applyBorder="1"/>
    <xf numFmtId="0" fontId="0" fillId="0" borderId="14" xfId="0" applyBorder="1"/>
    <xf numFmtId="0" fontId="8" fillId="8" borderId="5" xfId="0" applyFont="1" applyFill="1" applyBorder="1" applyAlignment="1">
      <alignment horizontal="left" vertical="center" wrapText="1"/>
    </xf>
    <xf numFmtId="0" fontId="0" fillId="0" borderId="8" xfId="0" applyBorder="1"/>
    <xf numFmtId="0" fontId="32" fillId="10" borderId="24" xfId="0" applyFont="1" applyFill="1" applyBorder="1" applyAlignment="1">
      <alignment horizontal="center" vertical="center"/>
    </xf>
    <xf numFmtId="0" fontId="0" fillId="0" borderId="25" xfId="0" applyBorder="1"/>
    <xf numFmtId="0" fontId="1" fillId="10" borderId="19" xfId="0" applyFont="1" applyFill="1" applyBorder="1" applyAlignment="1">
      <alignment horizontal="center" vertical="center"/>
    </xf>
    <xf numFmtId="0" fontId="25" fillId="9" borderId="31" xfId="0" applyFont="1" applyFill="1" applyBorder="1" applyAlignment="1">
      <alignment horizontal="left" vertical="center" wrapText="1"/>
    </xf>
    <xf numFmtId="0" fontId="30" fillId="0" borderId="32" xfId="0" applyFont="1" applyAlignment="1">
      <alignment horizontal="left" vertical="center"/>
    </xf>
    <xf numFmtId="0" fontId="0" fillId="0" borderId="32" xfId="0"/>
    <xf numFmtId="0" fontId="30" fillId="8" borderId="11" xfId="0" applyFont="1" applyFill="1" applyBorder="1" applyAlignment="1">
      <alignment horizontal="center" vertical="center"/>
    </xf>
    <xf numFmtId="0" fontId="0" fillId="0" borderId="16" xfId="0" applyBorder="1"/>
    <xf numFmtId="0" fontId="0" fillId="0" borderId="17" xfId="0" applyBorder="1"/>
    <xf numFmtId="0" fontId="26" fillId="8" borderId="26"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sheetPr>
  <dimension ref="A1:X139"/>
  <sheetViews>
    <sheetView showGridLines="0" tabSelected="1" workbookViewId="0">
      <pane xSplit="1" topLeftCell="B1" activePane="topRight" state="frozen"/>
      <selection activeCell="A86" sqref="A86"/>
      <selection pane="topRight" activeCell="E10" sqref="E10"/>
    </sheetView>
  </sheetViews>
  <sheetFormatPr baseColWidth="10" defaultColWidth="9.109375" defaultRowHeight="14.4" x14ac:dyDescent="0.3"/>
  <cols>
    <col min="1" max="1" width="2" style="122" customWidth="1"/>
    <col min="2" max="2" width="54.109375" style="122" customWidth="1"/>
    <col min="3" max="3" width="56.33203125" style="122" customWidth="1"/>
    <col min="4" max="4" width="77.33203125" style="122" customWidth="1"/>
    <col min="5" max="5" width="31.33203125" style="122" customWidth="1"/>
    <col min="6" max="6" width="34.33203125" style="122" customWidth="1"/>
    <col min="7" max="8" width="49.33203125" style="122" customWidth="1"/>
    <col min="9" max="9" width="22" style="122" customWidth="1"/>
    <col min="10" max="10" width="78.77734375" style="122" customWidth="1"/>
    <col min="11" max="11" width="59.6640625" style="122" customWidth="1"/>
    <col min="12" max="13" width="18" style="122" customWidth="1"/>
    <col min="14" max="14" width="34.88671875" style="122" customWidth="1"/>
    <col min="15" max="15" width="11.5546875" style="122" customWidth="1"/>
    <col min="16" max="16" width="11.5546875" style="123" customWidth="1"/>
    <col min="17" max="17" width="12" style="122" customWidth="1"/>
    <col min="18" max="18" width="31.109375" style="122" customWidth="1"/>
    <col min="19" max="19" width="21.77734375" style="122" customWidth="1"/>
    <col min="20" max="20" width="18" style="122" customWidth="1"/>
    <col min="21" max="21" width="14" style="122" customWidth="1"/>
    <col min="22" max="22" width="13" style="122" customWidth="1"/>
    <col min="23" max="23" width="12" style="122" customWidth="1"/>
  </cols>
  <sheetData>
    <row r="1" spans="1:21" ht="16.8" customHeight="1" x14ac:dyDescent="0.3">
      <c r="A1" s="143" t="s">
        <v>0</v>
      </c>
      <c r="B1" s="144"/>
      <c r="C1" s="144"/>
      <c r="D1" s="144"/>
      <c r="E1" s="144"/>
      <c r="F1" s="144"/>
      <c r="G1" s="144"/>
      <c r="H1" s="144"/>
      <c r="I1" s="144"/>
      <c r="J1" s="144"/>
      <c r="K1" s="144"/>
      <c r="L1" s="144"/>
      <c r="M1" s="144"/>
      <c r="N1" s="144"/>
      <c r="O1" s="144"/>
      <c r="P1" s="144"/>
      <c r="Q1" s="144"/>
      <c r="R1" s="144"/>
      <c r="S1" s="144"/>
      <c r="T1" s="138"/>
      <c r="U1" s="121"/>
    </row>
    <row r="2" spans="1:21" ht="15.6" customHeight="1" x14ac:dyDescent="0.3">
      <c r="A2" s="145" t="s">
        <v>1</v>
      </c>
      <c r="B2" s="144"/>
      <c r="C2" s="144"/>
      <c r="D2" s="144"/>
      <c r="E2" s="144"/>
      <c r="F2" s="144"/>
      <c r="G2" s="144"/>
      <c r="H2" s="144"/>
      <c r="I2" s="144"/>
      <c r="J2" s="144"/>
      <c r="K2" s="144"/>
      <c r="L2" s="144"/>
      <c r="M2" s="144"/>
      <c r="N2" s="144"/>
      <c r="O2" s="144"/>
      <c r="P2" s="144"/>
      <c r="Q2" s="144"/>
      <c r="R2" s="144"/>
      <c r="S2" s="144"/>
      <c r="T2" s="138"/>
      <c r="U2" s="121"/>
    </row>
    <row r="3" spans="1:21" ht="15.6" customHeight="1" x14ac:dyDescent="0.3">
      <c r="B3" s="137" t="s">
        <v>2</v>
      </c>
      <c r="C3" s="138"/>
      <c r="D3" s="1" t="s">
        <v>3</v>
      </c>
    </row>
    <row r="4" spans="1:21" ht="15.6" customHeight="1" x14ac:dyDescent="0.3">
      <c r="B4" s="137" t="s">
        <v>4</v>
      </c>
      <c r="C4" s="138"/>
      <c r="D4" s="1"/>
    </row>
    <row r="5" spans="1:21" ht="15.6" customHeight="1" x14ac:dyDescent="0.3">
      <c r="B5" s="137" t="s">
        <v>5</v>
      </c>
      <c r="C5" s="138"/>
      <c r="D5" s="124" t="s">
        <v>6</v>
      </c>
    </row>
    <row r="6" spans="1:21" ht="15.6" customHeight="1" x14ac:dyDescent="0.3">
      <c r="B6" s="137" t="s">
        <v>7</v>
      </c>
      <c r="C6" s="138"/>
      <c r="D6" s="124" t="s">
        <v>6</v>
      </c>
    </row>
    <row r="7" spans="1:21" ht="15.6" customHeight="1" x14ac:dyDescent="0.3">
      <c r="B7" s="137" t="s">
        <v>8</v>
      </c>
      <c r="C7" s="138"/>
      <c r="D7" s="124" t="s">
        <v>6</v>
      </c>
    </row>
    <row r="8" spans="1:21" s="123" customFormat="1" ht="6" customHeight="1" x14ac:dyDescent="0.3"/>
    <row r="9" spans="1:21" s="123" customFormat="1" ht="15.6" customHeight="1" x14ac:dyDescent="0.3">
      <c r="B9" s="137" t="s">
        <v>9</v>
      </c>
      <c r="C9" s="138"/>
      <c r="D9" s="124" t="s">
        <v>6</v>
      </c>
    </row>
    <row r="10" spans="1:21" s="123" customFormat="1" ht="15.6" customHeight="1" x14ac:dyDescent="0.3">
      <c r="B10" s="137" t="s">
        <v>10</v>
      </c>
      <c r="C10" s="138"/>
      <c r="D10" s="1"/>
    </row>
    <row r="11" spans="1:21" s="123" customFormat="1" ht="15.6" customHeight="1" x14ac:dyDescent="0.3">
      <c r="B11" s="137" t="s">
        <v>11</v>
      </c>
      <c r="C11" s="138"/>
      <c r="D11" s="124" t="s">
        <v>6</v>
      </c>
    </row>
    <row r="12" spans="1:21" s="123" customFormat="1" ht="15.6" customHeight="1" x14ac:dyDescent="0.3">
      <c r="B12" s="137" t="s">
        <v>12</v>
      </c>
      <c r="C12" s="138"/>
      <c r="D12" s="1"/>
    </row>
    <row r="13" spans="1:21" s="123" customFormat="1" ht="5.4" customHeight="1" x14ac:dyDescent="0.3"/>
    <row r="14" spans="1:21" s="123" customFormat="1" ht="15.6" customHeight="1" x14ac:dyDescent="0.3">
      <c r="B14" s="137" t="s">
        <v>13</v>
      </c>
      <c r="C14" s="138"/>
      <c r="D14" s="124" t="s">
        <v>6</v>
      </c>
    </row>
    <row r="15" spans="1:21" ht="15.6" customHeight="1" x14ac:dyDescent="0.3">
      <c r="B15" s="137" t="s">
        <v>10</v>
      </c>
      <c r="C15" s="138"/>
      <c r="D15" s="1"/>
    </row>
    <row r="16" spans="1:21" ht="15.6" customHeight="1" x14ac:dyDescent="0.3">
      <c r="B16" s="137" t="s">
        <v>11</v>
      </c>
      <c r="C16" s="138"/>
      <c r="D16" s="124" t="s">
        <v>6</v>
      </c>
    </row>
    <row r="17" spans="1:24" s="123" customFormat="1" ht="15.6" customHeight="1" x14ac:dyDescent="0.3">
      <c r="B17" s="137" t="s">
        <v>12</v>
      </c>
      <c r="C17" s="138"/>
      <c r="D17" s="1"/>
    </row>
    <row r="18" spans="1:24" s="123" customFormat="1" x14ac:dyDescent="0.3">
      <c r="U18" s="96"/>
    </row>
    <row r="19" spans="1:24" ht="14.4" customHeight="1" x14ac:dyDescent="0.3">
      <c r="A19" s="145" t="s">
        <v>14</v>
      </c>
      <c r="B19" s="144"/>
      <c r="C19" s="144"/>
      <c r="D19" s="144"/>
      <c r="E19" s="144"/>
      <c r="F19" s="144"/>
      <c r="G19" s="144"/>
      <c r="H19" s="144"/>
      <c r="I19" s="144"/>
      <c r="J19" s="144"/>
      <c r="K19" s="144"/>
      <c r="L19" s="138"/>
    </row>
    <row r="20" spans="1:24" s="123" customFormat="1" ht="31.95" customHeight="1" x14ac:dyDescent="0.3">
      <c r="B20" s="22" t="s">
        <v>15</v>
      </c>
      <c r="C20" s="95" t="s">
        <v>16</v>
      </c>
      <c r="D20" s="95" t="s">
        <v>17</v>
      </c>
      <c r="E20" s="95" t="s">
        <v>18</v>
      </c>
      <c r="F20" s="95" t="s">
        <v>19</v>
      </c>
      <c r="G20" s="95" t="s">
        <v>20</v>
      </c>
      <c r="H20" s="95" t="s">
        <v>21</v>
      </c>
      <c r="I20" s="95" t="s">
        <v>22</v>
      </c>
      <c r="J20" s="95" t="s">
        <v>23</v>
      </c>
      <c r="K20" s="95" t="s">
        <v>24</v>
      </c>
      <c r="L20" s="95" t="s">
        <v>25</v>
      </c>
      <c r="Q20" s="93"/>
      <c r="R20" s="93"/>
      <c r="S20" s="93"/>
      <c r="T20" s="93"/>
      <c r="U20" s="96"/>
    </row>
    <row r="21" spans="1:24" s="94" customFormat="1" ht="19.8" customHeight="1" x14ac:dyDescent="0.3">
      <c r="B21" s="71">
        <v>1</v>
      </c>
      <c r="C21" s="97"/>
      <c r="D21" s="97"/>
      <c r="E21" s="97"/>
      <c r="F21" s="97"/>
      <c r="G21" s="97"/>
      <c r="H21" s="97"/>
      <c r="I21" s="97"/>
      <c r="J21" s="97"/>
      <c r="K21" s="97"/>
      <c r="L21" s="97"/>
      <c r="Q21" s="96"/>
      <c r="R21" s="96"/>
      <c r="S21" s="96"/>
      <c r="T21" s="96"/>
      <c r="U21" s="96"/>
    </row>
    <row r="22" spans="1:24" s="123" customFormat="1" ht="12" customHeight="1" x14ac:dyDescent="0.3"/>
    <row r="23" spans="1:24" ht="14.4" customHeight="1" x14ac:dyDescent="0.3">
      <c r="A23" s="145" t="s">
        <v>26</v>
      </c>
      <c r="B23" s="144"/>
      <c r="C23" s="144"/>
      <c r="D23" s="144"/>
      <c r="E23" s="144"/>
      <c r="F23" s="144"/>
      <c r="G23" s="144"/>
      <c r="H23" s="144"/>
      <c r="I23" s="144"/>
      <c r="J23" s="144"/>
      <c r="K23" s="144"/>
      <c r="L23" s="138"/>
    </row>
    <row r="24" spans="1:24" ht="33.6" customHeight="1" x14ac:dyDescent="0.3">
      <c r="A24" s="139" t="s">
        <v>27</v>
      </c>
      <c r="B24" s="140"/>
      <c r="C24" s="140"/>
      <c r="D24" s="140"/>
      <c r="E24" s="140"/>
      <c r="F24" s="140"/>
      <c r="G24" s="140"/>
      <c r="H24" s="140"/>
      <c r="I24" s="140"/>
      <c r="J24" s="140"/>
      <c r="K24" s="140"/>
      <c r="L24" s="140"/>
      <c r="M24" s="140"/>
      <c r="N24" s="140"/>
      <c r="O24" s="140"/>
      <c r="P24" s="140"/>
      <c r="Q24" s="140"/>
      <c r="R24" s="140"/>
      <c r="S24" s="140"/>
      <c r="T24" s="141"/>
      <c r="U24" s="119"/>
    </row>
    <row r="25" spans="1:24" s="123" customFormat="1" ht="9" customHeight="1" x14ac:dyDescent="0.3">
      <c r="A25" s="100"/>
    </row>
    <row r="26" spans="1:24" x14ac:dyDescent="0.3">
      <c r="A26" s="67"/>
      <c r="B26" s="142" t="s">
        <v>28</v>
      </c>
      <c r="C26" s="144"/>
      <c r="D26" s="144"/>
      <c r="E26" s="144"/>
      <c r="F26" s="144"/>
      <c r="G26" s="144"/>
      <c r="H26" s="144"/>
      <c r="I26" s="144"/>
      <c r="J26" s="144"/>
      <c r="K26" s="144"/>
      <c r="L26" s="144"/>
      <c r="M26" s="144"/>
      <c r="N26" s="144"/>
      <c r="O26" s="144"/>
      <c r="P26" s="144"/>
      <c r="Q26" s="144"/>
      <c r="R26" s="144"/>
      <c r="S26" s="144"/>
      <c r="T26" s="144"/>
      <c r="U26" s="144"/>
      <c r="V26" s="138"/>
      <c r="W26" s="120"/>
    </row>
    <row r="27" spans="1:24" s="123" customFormat="1" ht="41.4" customHeight="1" x14ac:dyDescent="0.3">
      <c r="A27" s="98"/>
      <c r="B27" s="22" t="s">
        <v>15</v>
      </c>
      <c r="C27" s="22" t="s">
        <v>16</v>
      </c>
      <c r="D27" s="22" t="s">
        <v>17</v>
      </c>
      <c r="E27" s="22" t="s">
        <v>29</v>
      </c>
      <c r="F27" s="22" t="s">
        <v>30</v>
      </c>
      <c r="G27" s="22" t="s">
        <v>31</v>
      </c>
      <c r="H27" s="22" t="s">
        <v>32</v>
      </c>
      <c r="I27" s="22" t="s">
        <v>33</v>
      </c>
      <c r="J27" s="22" t="s">
        <v>34</v>
      </c>
      <c r="K27" s="22" t="s">
        <v>35</v>
      </c>
      <c r="L27" s="22" t="s">
        <v>36</v>
      </c>
      <c r="M27" s="22" t="s">
        <v>37</v>
      </c>
      <c r="N27" s="107" t="s">
        <v>38</v>
      </c>
      <c r="O27" s="69" t="s">
        <v>39</v>
      </c>
      <c r="P27" s="69" t="s">
        <v>40</v>
      </c>
      <c r="Q27" s="70" t="s">
        <v>41</v>
      </c>
      <c r="R27" s="113" t="s">
        <v>42</v>
      </c>
      <c r="S27" s="108" t="s">
        <v>43</v>
      </c>
      <c r="T27" s="70" t="s">
        <v>44</v>
      </c>
      <c r="U27" s="70" t="s">
        <v>45</v>
      </c>
      <c r="V27" s="70" t="s">
        <v>46</v>
      </c>
      <c r="W27" s="70" t="s">
        <v>47</v>
      </c>
    </row>
    <row r="28" spans="1:24" s="94" customFormat="1" ht="19.8" customHeight="1" x14ac:dyDescent="0.3">
      <c r="B28" s="71">
        <v>1</v>
      </c>
      <c r="C28" s="97"/>
      <c r="D28" s="97"/>
      <c r="E28" s="97"/>
      <c r="F28" s="97"/>
      <c r="G28" s="97"/>
      <c r="H28" s="97"/>
      <c r="I28" s="97"/>
      <c r="J28" s="125" t="s">
        <v>6</v>
      </c>
      <c r="K28" s="97"/>
      <c r="L28" s="97"/>
      <c r="M28" s="97"/>
      <c r="N28" s="97"/>
      <c r="O28" s="118" t="str">
        <f>IF(ISNUMBER(N28),2026-N28,"")</f>
        <v/>
      </c>
      <c r="P28" s="125" t="s">
        <v>6</v>
      </c>
      <c r="Q28" s="125"/>
      <c r="R28" s="97"/>
      <c r="S28" s="118" t="str">
        <f>IF(Q28="","",IF(Q28="S",IF(AND(ISNUMBER(N28),N28&gt;=1991),"✅ SI (doctor ≤35 años)","NO"),IF(Q28="N","NO doctor","")))</f>
        <v/>
      </c>
      <c r="T28" s="97"/>
      <c r="U28" s="97"/>
      <c r="V28" s="97"/>
      <c r="W28" s="97"/>
      <c r="X28" s="115"/>
    </row>
    <row r="29" spans="1:24" s="123" customFormat="1" ht="9" customHeight="1" x14ac:dyDescent="0.3">
      <c r="A29" s="98"/>
      <c r="B29" s="99"/>
      <c r="C29" s="99"/>
      <c r="D29" s="99"/>
      <c r="E29" s="99"/>
      <c r="F29" s="99"/>
      <c r="G29" s="99"/>
      <c r="H29" s="99"/>
      <c r="I29" s="99"/>
      <c r="J29" s="99"/>
      <c r="K29" s="99"/>
      <c r="L29" s="99"/>
      <c r="M29" s="99"/>
    </row>
    <row r="30" spans="1:24" ht="21.6" customHeight="1" x14ac:dyDescent="0.3">
      <c r="A30" s="68"/>
      <c r="B30" s="142" t="s">
        <v>48</v>
      </c>
      <c r="C30" s="144"/>
      <c r="D30" s="144"/>
      <c r="E30" s="144"/>
      <c r="F30" s="144"/>
      <c r="G30" s="144"/>
      <c r="H30" s="144"/>
      <c r="I30" s="144"/>
      <c r="J30" s="144"/>
      <c r="K30" s="144"/>
      <c r="L30" s="144"/>
      <c r="M30" s="144"/>
      <c r="N30" s="144"/>
      <c r="O30" s="144"/>
      <c r="P30" s="144"/>
      <c r="Q30" s="144"/>
      <c r="R30" s="144"/>
      <c r="S30" s="144"/>
      <c r="T30" s="144"/>
      <c r="U30" s="144"/>
      <c r="V30" s="138"/>
      <c r="W30" s="142"/>
      <c r="X30" s="138"/>
    </row>
    <row r="31" spans="1:24" ht="51" customHeight="1" x14ac:dyDescent="0.3">
      <c r="B31" s="22" t="s">
        <v>15</v>
      </c>
      <c r="C31" s="22" t="s">
        <v>16</v>
      </c>
      <c r="D31" s="22" t="s">
        <v>17</v>
      </c>
      <c r="E31" s="22" t="s">
        <v>29</v>
      </c>
      <c r="F31" s="22" t="s">
        <v>30</v>
      </c>
      <c r="G31" s="22" t="s">
        <v>31</v>
      </c>
      <c r="H31" s="22" t="s">
        <v>32</v>
      </c>
      <c r="I31" s="22" t="s">
        <v>33</v>
      </c>
      <c r="J31" s="22" t="s">
        <v>34</v>
      </c>
      <c r="K31" s="22" t="s">
        <v>35</v>
      </c>
      <c r="L31" s="22" t="s">
        <v>36</v>
      </c>
      <c r="M31" s="22" t="s">
        <v>37</v>
      </c>
      <c r="N31" s="107" t="s">
        <v>38</v>
      </c>
      <c r="O31" s="69" t="s">
        <v>39</v>
      </c>
      <c r="P31" s="69" t="s">
        <v>40</v>
      </c>
      <c r="Q31" s="70" t="s">
        <v>41</v>
      </c>
      <c r="R31" s="113" t="s">
        <v>42</v>
      </c>
      <c r="S31" s="108" t="s">
        <v>43</v>
      </c>
      <c r="T31" s="22" t="s">
        <v>49</v>
      </c>
      <c r="U31" s="70" t="s">
        <v>44</v>
      </c>
      <c r="V31" s="70" t="s">
        <v>45</v>
      </c>
      <c r="W31" s="70" t="s">
        <v>46</v>
      </c>
      <c r="X31" s="70" t="s">
        <v>47</v>
      </c>
    </row>
    <row r="32" spans="1:24" ht="20.399999999999999" customHeight="1" x14ac:dyDescent="0.3">
      <c r="B32" s="126">
        <v>1</v>
      </c>
      <c r="C32" s="3"/>
      <c r="D32" s="3"/>
      <c r="E32" s="3"/>
      <c r="F32" s="3"/>
      <c r="G32" s="3"/>
      <c r="H32" s="3"/>
      <c r="I32" s="2"/>
      <c r="J32" s="127" t="s">
        <v>6</v>
      </c>
      <c r="K32" s="3"/>
      <c r="L32" s="3"/>
      <c r="M32" s="116" t="s">
        <v>6</v>
      </c>
      <c r="N32" s="109"/>
      <c r="O32" s="128" t="str">
        <f t="shared" ref="O32:O63" si="0">IF(ISNUMBER(N32),2026-N32,"")</f>
        <v/>
      </c>
      <c r="P32" s="129" t="s">
        <v>6</v>
      </c>
      <c r="Q32" s="130" t="s">
        <v>6</v>
      </c>
      <c r="R32" s="19"/>
      <c r="S32" s="131" t="str">
        <f t="shared" ref="S32:S63" si="1">IF(Q32="","",IF(Q32="S",IF(AND(ISNUMBER(N32),N32&gt;=1991),"✅ SI (doctor ≤35 años)","NO"),IF(Q32="N","NO doctor","")))</f>
        <v/>
      </c>
      <c r="T32" s="117" t="s">
        <v>6</v>
      </c>
      <c r="U32" s="20"/>
      <c r="V32" s="20"/>
      <c r="W32" s="20"/>
      <c r="X32" s="21"/>
    </row>
    <row r="33" spans="2:24" x14ac:dyDescent="0.3">
      <c r="B33" s="126">
        <v>2</v>
      </c>
      <c r="C33" s="3"/>
      <c r="D33" s="3"/>
      <c r="E33" s="3"/>
      <c r="F33" s="3"/>
      <c r="G33" s="3"/>
      <c r="H33" s="3"/>
      <c r="I33" s="2"/>
      <c r="J33" s="127" t="s">
        <v>6</v>
      </c>
      <c r="K33" s="3"/>
      <c r="L33" s="3"/>
      <c r="M33" s="116" t="s">
        <v>6</v>
      </c>
      <c r="N33" s="109"/>
      <c r="O33" s="128" t="str">
        <f t="shared" si="0"/>
        <v/>
      </c>
      <c r="P33" s="129" t="s">
        <v>6</v>
      </c>
      <c r="Q33" s="132" t="str">
        <f t="shared" ref="Q33:Q64" si="2">IF(J33="","",IF(OR(J33="IP - Investigador Principal",J33="Investigador/a doctor/a con vinculacion"),"Equipo investigacion",""))</f>
        <v/>
      </c>
      <c r="R33" s="19"/>
      <c r="S33" s="131" t="str">
        <f t="shared" si="1"/>
        <v/>
      </c>
      <c r="T33" s="117" t="s">
        <v>6</v>
      </c>
      <c r="U33" s="20"/>
      <c r="V33" s="20"/>
      <c r="W33" s="20"/>
      <c r="X33" s="21"/>
    </row>
    <row r="34" spans="2:24" x14ac:dyDescent="0.3">
      <c r="B34" s="126">
        <v>3</v>
      </c>
      <c r="C34" s="3"/>
      <c r="D34" s="3"/>
      <c r="E34" s="3"/>
      <c r="F34" s="3"/>
      <c r="G34" s="3"/>
      <c r="H34" s="3"/>
      <c r="I34" s="2"/>
      <c r="J34" s="127" t="s">
        <v>6</v>
      </c>
      <c r="K34" s="3"/>
      <c r="L34" s="3"/>
      <c r="M34" s="116" t="s">
        <v>6</v>
      </c>
      <c r="N34" s="109"/>
      <c r="O34" s="128" t="str">
        <f t="shared" si="0"/>
        <v/>
      </c>
      <c r="P34" s="129" t="s">
        <v>6</v>
      </c>
      <c r="Q34" s="132" t="str">
        <f t="shared" si="2"/>
        <v/>
      </c>
      <c r="R34" s="19"/>
      <c r="S34" s="131" t="str">
        <f t="shared" si="1"/>
        <v/>
      </c>
      <c r="T34" s="117" t="s">
        <v>6</v>
      </c>
      <c r="U34" s="20"/>
      <c r="V34" s="20"/>
      <c r="W34" s="20"/>
      <c r="X34" s="21"/>
    </row>
    <row r="35" spans="2:24" x14ac:dyDescent="0.3">
      <c r="B35" s="126">
        <v>4</v>
      </c>
      <c r="C35" s="3"/>
      <c r="D35" s="3"/>
      <c r="E35" s="3"/>
      <c r="F35" s="3"/>
      <c r="G35" s="3"/>
      <c r="H35" s="3"/>
      <c r="I35" s="2"/>
      <c r="J35" s="127" t="s">
        <v>6</v>
      </c>
      <c r="K35" s="3"/>
      <c r="L35" s="3"/>
      <c r="M35" s="116" t="s">
        <v>6</v>
      </c>
      <c r="N35" s="109"/>
      <c r="O35" s="128" t="str">
        <f t="shared" si="0"/>
        <v/>
      </c>
      <c r="P35" s="129" t="s">
        <v>6</v>
      </c>
      <c r="Q35" s="132" t="str">
        <f t="shared" si="2"/>
        <v/>
      </c>
      <c r="R35" s="19"/>
      <c r="S35" s="131" t="str">
        <f t="shared" si="1"/>
        <v/>
      </c>
      <c r="T35" s="117" t="s">
        <v>6</v>
      </c>
      <c r="U35" s="20"/>
      <c r="V35" s="20"/>
      <c r="W35" s="20"/>
      <c r="X35" s="21"/>
    </row>
    <row r="36" spans="2:24" x14ac:dyDescent="0.3">
      <c r="B36" s="126">
        <v>5</v>
      </c>
      <c r="C36" s="3"/>
      <c r="D36" s="3"/>
      <c r="E36" s="3"/>
      <c r="F36" s="3"/>
      <c r="G36" s="3"/>
      <c r="H36" s="3"/>
      <c r="I36" s="2"/>
      <c r="J36" s="127" t="s">
        <v>6</v>
      </c>
      <c r="K36" s="3"/>
      <c r="L36" s="3"/>
      <c r="M36" s="116" t="s">
        <v>6</v>
      </c>
      <c r="N36" s="109"/>
      <c r="O36" s="128" t="str">
        <f t="shared" si="0"/>
        <v/>
      </c>
      <c r="P36" s="129" t="s">
        <v>6</v>
      </c>
      <c r="Q36" s="132" t="str">
        <f t="shared" si="2"/>
        <v/>
      </c>
      <c r="R36" s="19"/>
      <c r="S36" s="131" t="str">
        <f t="shared" si="1"/>
        <v/>
      </c>
      <c r="T36" s="117" t="s">
        <v>6</v>
      </c>
      <c r="U36" s="20"/>
      <c r="V36" s="20"/>
      <c r="W36" s="20"/>
      <c r="X36" s="21"/>
    </row>
    <row r="37" spans="2:24" x14ac:dyDescent="0.3">
      <c r="B37" s="126">
        <v>6</v>
      </c>
      <c r="C37" s="3"/>
      <c r="D37" s="3"/>
      <c r="E37" s="3"/>
      <c r="F37" s="3"/>
      <c r="G37" s="3"/>
      <c r="H37" s="3"/>
      <c r="I37" s="2"/>
      <c r="J37" s="127" t="s">
        <v>6</v>
      </c>
      <c r="K37" s="3"/>
      <c r="L37" s="3"/>
      <c r="M37" s="116" t="s">
        <v>6</v>
      </c>
      <c r="N37" s="109"/>
      <c r="O37" s="128" t="str">
        <f t="shared" si="0"/>
        <v/>
      </c>
      <c r="P37" s="129" t="s">
        <v>6</v>
      </c>
      <c r="Q37" s="132" t="str">
        <f t="shared" si="2"/>
        <v/>
      </c>
      <c r="R37" s="19"/>
      <c r="S37" s="131" t="str">
        <f t="shared" si="1"/>
        <v/>
      </c>
      <c r="T37" s="117" t="s">
        <v>6</v>
      </c>
      <c r="U37" s="20"/>
      <c r="V37" s="20"/>
      <c r="W37" s="20"/>
      <c r="X37" s="21"/>
    </row>
    <row r="38" spans="2:24" x14ac:dyDescent="0.3">
      <c r="B38" s="126">
        <v>7</v>
      </c>
      <c r="C38" s="3"/>
      <c r="D38" s="3"/>
      <c r="E38" s="3"/>
      <c r="F38" s="3"/>
      <c r="G38" s="3"/>
      <c r="H38" s="3"/>
      <c r="I38" s="2"/>
      <c r="J38" s="127" t="s">
        <v>6</v>
      </c>
      <c r="K38" s="3"/>
      <c r="L38" s="3"/>
      <c r="M38" s="116" t="s">
        <v>6</v>
      </c>
      <c r="N38" s="109"/>
      <c r="O38" s="128" t="str">
        <f t="shared" si="0"/>
        <v/>
      </c>
      <c r="P38" s="129" t="s">
        <v>6</v>
      </c>
      <c r="Q38" s="132" t="str">
        <f t="shared" si="2"/>
        <v/>
      </c>
      <c r="R38" s="19"/>
      <c r="S38" s="131" t="str">
        <f t="shared" si="1"/>
        <v/>
      </c>
      <c r="T38" s="117" t="s">
        <v>6</v>
      </c>
      <c r="U38" s="20"/>
      <c r="V38" s="20"/>
      <c r="W38" s="20"/>
      <c r="X38" s="21"/>
    </row>
    <row r="39" spans="2:24" x14ac:dyDescent="0.3">
      <c r="B39" s="126">
        <v>8</v>
      </c>
      <c r="C39" s="3"/>
      <c r="D39" s="3"/>
      <c r="E39" s="3"/>
      <c r="F39" s="3"/>
      <c r="G39" s="3"/>
      <c r="H39" s="3"/>
      <c r="I39" s="2"/>
      <c r="J39" s="127" t="s">
        <v>6</v>
      </c>
      <c r="K39" s="3"/>
      <c r="L39" s="3"/>
      <c r="M39" s="116" t="s">
        <v>6</v>
      </c>
      <c r="N39" s="109"/>
      <c r="O39" s="128" t="str">
        <f t="shared" si="0"/>
        <v/>
      </c>
      <c r="P39" s="129" t="s">
        <v>6</v>
      </c>
      <c r="Q39" s="132" t="str">
        <f t="shared" si="2"/>
        <v/>
      </c>
      <c r="R39" s="19"/>
      <c r="S39" s="131" t="str">
        <f t="shared" si="1"/>
        <v/>
      </c>
      <c r="T39" s="117" t="s">
        <v>6</v>
      </c>
      <c r="U39" s="20"/>
      <c r="V39" s="20"/>
      <c r="W39" s="20"/>
      <c r="X39" s="21"/>
    </row>
    <row r="40" spans="2:24" x14ac:dyDescent="0.3">
      <c r="B40" s="126">
        <v>9</v>
      </c>
      <c r="C40" s="3"/>
      <c r="D40" s="3"/>
      <c r="E40" s="3"/>
      <c r="F40" s="3"/>
      <c r="G40" s="3"/>
      <c r="H40" s="3"/>
      <c r="I40" s="2"/>
      <c r="J40" s="127" t="s">
        <v>6</v>
      </c>
      <c r="K40" s="3"/>
      <c r="L40" s="3"/>
      <c r="M40" s="116" t="s">
        <v>6</v>
      </c>
      <c r="N40" s="109"/>
      <c r="O40" s="128" t="str">
        <f t="shared" si="0"/>
        <v/>
      </c>
      <c r="P40" s="129" t="s">
        <v>6</v>
      </c>
      <c r="Q40" s="132" t="str">
        <f t="shared" si="2"/>
        <v/>
      </c>
      <c r="R40" s="19"/>
      <c r="S40" s="131" t="str">
        <f t="shared" si="1"/>
        <v/>
      </c>
      <c r="T40" s="117" t="s">
        <v>6</v>
      </c>
      <c r="U40" s="20"/>
      <c r="V40" s="20"/>
      <c r="W40" s="20"/>
      <c r="X40" s="21"/>
    </row>
    <row r="41" spans="2:24" x14ac:dyDescent="0.3">
      <c r="B41" s="126">
        <v>10</v>
      </c>
      <c r="C41" s="3"/>
      <c r="D41" s="3"/>
      <c r="E41" s="3"/>
      <c r="F41" s="3"/>
      <c r="G41" s="3"/>
      <c r="H41" s="3"/>
      <c r="I41" s="2"/>
      <c r="J41" s="127" t="s">
        <v>6</v>
      </c>
      <c r="K41" s="3"/>
      <c r="L41" s="3"/>
      <c r="M41" s="116" t="s">
        <v>6</v>
      </c>
      <c r="N41" s="109"/>
      <c r="O41" s="128" t="str">
        <f t="shared" si="0"/>
        <v/>
      </c>
      <c r="P41" s="129" t="s">
        <v>6</v>
      </c>
      <c r="Q41" s="132" t="str">
        <f t="shared" si="2"/>
        <v/>
      </c>
      <c r="R41" s="19"/>
      <c r="S41" s="131" t="str">
        <f t="shared" si="1"/>
        <v/>
      </c>
      <c r="T41" s="117" t="s">
        <v>6</v>
      </c>
      <c r="U41" s="20"/>
      <c r="V41" s="20"/>
      <c r="W41" s="20"/>
      <c r="X41" s="21"/>
    </row>
    <row r="42" spans="2:24" x14ac:dyDescent="0.3">
      <c r="B42" s="126">
        <v>11</v>
      </c>
      <c r="C42" s="3"/>
      <c r="D42" s="3"/>
      <c r="E42" s="3"/>
      <c r="F42" s="3"/>
      <c r="G42" s="3"/>
      <c r="H42" s="3"/>
      <c r="I42" s="2"/>
      <c r="J42" s="127" t="s">
        <v>6</v>
      </c>
      <c r="K42" s="3"/>
      <c r="L42" s="3"/>
      <c r="M42" s="116" t="s">
        <v>6</v>
      </c>
      <c r="N42" s="109"/>
      <c r="O42" s="128" t="str">
        <f t="shared" si="0"/>
        <v/>
      </c>
      <c r="P42" s="129" t="s">
        <v>6</v>
      </c>
      <c r="Q42" s="132" t="str">
        <f t="shared" si="2"/>
        <v/>
      </c>
      <c r="R42" s="19"/>
      <c r="S42" s="131" t="str">
        <f t="shared" si="1"/>
        <v/>
      </c>
      <c r="T42" s="117" t="s">
        <v>6</v>
      </c>
      <c r="U42" s="20"/>
      <c r="V42" s="20"/>
      <c r="W42" s="20"/>
      <c r="X42" s="21"/>
    </row>
    <row r="43" spans="2:24" x14ac:dyDescent="0.3">
      <c r="B43" s="126">
        <v>12</v>
      </c>
      <c r="C43" s="3"/>
      <c r="D43" s="3"/>
      <c r="E43" s="3"/>
      <c r="F43" s="3"/>
      <c r="G43" s="3"/>
      <c r="H43" s="3"/>
      <c r="I43" s="2"/>
      <c r="J43" s="127" t="s">
        <v>6</v>
      </c>
      <c r="K43" s="3"/>
      <c r="L43" s="3"/>
      <c r="M43" s="116" t="s">
        <v>6</v>
      </c>
      <c r="N43" s="109"/>
      <c r="O43" s="128" t="str">
        <f t="shared" si="0"/>
        <v/>
      </c>
      <c r="P43" s="129" t="s">
        <v>6</v>
      </c>
      <c r="Q43" s="132" t="str">
        <f t="shared" si="2"/>
        <v/>
      </c>
      <c r="R43" s="19"/>
      <c r="S43" s="131" t="str">
        <f t="shared" si="1"/>
        <v/>
      </c>
      <c r="T43" s="117" t="s">
        <v>6</v>
      </c>
      <c r="U43" s="20"/>
      <c r="V43" s="20"/>
      <c r="W43" s="20"/>
      <c r="X43" s="21"/>
    </row>
    <row r="44" spans="2:24" x14ac:dyDescent="0.3">
      <c r="B44" s="126">
        <v>13</v>
      </c>
      <c r="C44" s="3"/>
      <c r="D44" s="3"/>
      <c r="E44" s="3"/>
      <c r="F44" s="3"/>
      <c r="G44" s="3"/>
      <c r="H44" s="3"/>
      <c r="I44" s="2"/>
      <c r="J44" s="127" t="s">
        <v>6</v>
      </c>
      <c r="K44" s="3"/>
      <c r="L44" s="3"/>
      <c r="M44" s="116" t="s">
        <v>6</v>
      </c>
      <c r="N44" s="109"/>
      <c r="O44" s="128" t="str">
        <f t="shared" si="0"/>
        <v/>
      </c>
      <c r="P44" s="129" t="s">
        <v>6</v>
      </c>
      <c r="Q44" s="132" t="str">
        <f t="shared" si="2"/>
        <v/>
      </c>
      <c r="R44" s="19"/>
      <c r="S44" s="131" t="str">
        <f t="shared" si="1"/>
        <v/>
      </c>
      <c r="T44" s="117" t="s">
        <v>6</v>
      </c>
      <c r="U44" s="20"/>
      <c r="V44" s="20"/>
      <c r="W44" s="20"/>
      <c r="X44" s="21"/>
    </row>
    <row r="45" spans="2:24" x14ac:dyDescent="0.3">
      <c r="B45" s="126">
        <v>14</v>
      </c>
      <c r="C45" s="3"/>
      <c r="D45" s="3"/>
      <c r="E45" s="3"/>
      <c r="F45" s="3"/>
      <c r="G45" s="3"/>
      <c r="H45" s="3"/>
      <c r="I45" s="2"/>
      <c r="J45" s="127" t="s">
        <v>6</v>
      </c>
      <c r="K45" s="3"/>
      <c r="L45" s="3"/>
      <c r="M45" s="116" t="s">
        <v>6</v>
      </c>
      <c r="N45" s="109"/>
      <c r="O45" s="128" t="str">
        <f t="shared" si="0"/>
        <v/>
      </c>
      <c r="P45" s="129" t="s">
        <v>6</v>
      </c>
      <c r="Q45" s="132" t="str">
        <f t="shared" si="2"/>
        <v/>
      </c>
      <c r="R45" s="19"/>
      <c r="S45" s="131" t="str">
        <f t="shared" si="1"/>
        <v/>
      </c>
      <c r="T45" s="117" t="s">
        <v>6</v>
      </c>
      <c r="U45" s="20"/>
      <c r="V45" s="20"/>
      <c r="W45" s="20"/>
      <c r="X45" s="21"/>
    </row>
    <row r="46" spans="2:24" x14ac:dyDescent="0.3">
      <c r="B46" s="126">
        <v>15</v>
      </c>
      <c r="C46" s="3"/>
      <c r="D46" s="3"/>
      <c r="E46" s="3"/>
      <c r="F46" s="3"/>
      <c r="G46" s="3"/>
      <c r="H46" s="3"/>
      <c r="I46" s="2"/>
      <c r="J46" s="127" t="s">
        <v>6</v>
      </c>
      <c r="K46" s="3"/>
      <c r="L46" s="3"/>
      <c r="M46" s="116" t="s">
        <v>6</v>
      </c>
      <c r="N46" s="109"/>
      <c r="O46" s="128" t="str">
        <f t="shared" si="0"/>
        <v/>
      </c>
      <c r="P46" s="129" t="s">
        <v>6</v>
      </c>
      <c r="Q46" s="132" t="str">
        <f t="shared" si="2"/>
        <v/>
      </c>
      <c r="R46" s="19"/>
      <c r="S46" s="131" t="str">
        <f t="shared" si="1"/>
        <v/>
      </c>
      <c r="T46" s="117" t="s">
        <v>6</v>
      </c>
      <c r="U46" s="20"/>
      <c r="V46" s="20"/>
      <c r="W46" s="20"/>
      <c r="X46" s="21"/>
    </row>
    <row r="47" spans="2:24" x14ac:dyDescent="0.3">
      <c r="B47" s="126">
        <v>16</v>
      </c>
      <c r="C47" s="3"/>
      <c r="D47" s="3"/>
      <c r="E47" s="3"/>
      <c r="F47" s="3"/>
      <c r="G47" s="3"/>
      <c r="H47" s="3"/>
      <c r="I47" s="2"/>
      <c r="J47" s="127" t="s">
        <v>6</v>
      </c>
      <c r="K47" s="3"/>
      <c r="L47" s="3"/>
      <c r="M47" s="116" t="s">
        <v>6</v>
      </c>
      <c r="N47" s="109"/>
      <c r="O47" s="128" t="str">
        <f t="shared" si="0"/>
        <v/>
      </c>
      <c r="P47" s="129" t="s">
        <v>6</v>
      </c>
      <c r="Q47" s="132" t="str">
        <f t="shared" si="2"/>
        <v/>
      </c>
      <c r="R47" s="19"/>
      <c r="S47" s="131" t="str">
        <f t="shared" si="1"/>
        <v/>
      </c>
      <c r="T47" s="117" t="s">
        <v>6</v>
      </c>
      <c r="U47" s="20"/>
      <c r="V47" s="20"/>
      <c r="W47" s="20"/>
      <c r="X47" s="21"/>
    </row>
    <row r="48" spans="2:24" x14ac:dyDescent="0.3">
      <c r="B48" s="126">
        <v>17</v>
      </c>
      <c r="C48" s="3"/>
      <c r="D48" s="3"/>
      <c r="E48" s="3"/>
      <c r="F48" s="3"/>
      <c r="G48" s="3"/>
      <c r="H48" s="3"/>
      <c r="I48" s="2"/>
      <c r="J48" s="127" t="s">
        <v>6</v>
      </c>
      <c r="K48" s="3"/>
      <c r="L48" s="3"/>
      <c r="M48" s="116" t="s">
        <v>6</v>
      </c>
      <c r="N48" s="109"/>
      <c r="O48" s="128" t="str">
        <f t="shared" si="0"/>
        <v/>
      </c>
      <c r="P48" s="129" t="s">
        <v>6</v>
      </c>
      <c r="Q48" s="132" t="str">
        <f t="shared" si="2"/>
        <v/>
      </c>
      <c r="R48" s="19"/>
      <c r="S48" s="131" t="str">
        <f t="shared" si="1"/>
        <v/>
      </c>
      <c r="T48" s="117" t="s">
        <v>6</v>
      </c>
      <c r="U48" s="20"/>
      <c r="V48" s="20"/>
      <c r="W48" s="20"/>
      <c r="X48" s="21"/>
    </row>
    <row r="49" spans="2:24" x14ac:dyDescent="0.3">
      <c r="B49" s="126">
        <v>18</v>
      </c>
      <c r="C49" s="3"/>
      <c r="D49" s="3"/>
      <c r="E49" s="3"/>
      <c r="F49" s="3"/>
      <c r="G49" s="3"/>
      <c r="H49" s="3"/>
      <c r="I49" s="2"/>
      <c r="J49" s="127" t="s">
        <v>6</v>
      </c>
      <c r="K49" s="3"/>
      <c r="L49" s="3"/>
      <c r="M49" s="116" t="s">
        <v>6</v>
      </c>
      <c r="N49" s="109"/>
      <c r="O49" s="128" t="str">
        <f t="shared" si="0"/>
        <v/>
      </c>
      <c r="P49" s="129" t="s">
        <v>6</v>
      </c>
      <c r="Q49" s="132" t="str">
        <f t="shared" si="2"/>
        <v/>
      </c>
      <c r="R49" s="19"/>
      <c r="S49" s="131" t="str">
        <f t="shared" si="1"/>
        <v/>
      </c>
      <c r="T49" s="117" t="s">
        <v>6</v>
      </c>
      <c r="U49" s="20"/>
      <c r="V49" s="20"/>
      <c r="W49" s="20"/>
      <c r="X49" s="21"/>
    </row>
    <row r="50" spans="2:24" x14ac:dyDescent="0.3">
      <c r="B50" s="126">
        <v>19</v>
      </c>
      <c r="C50" s="3"/>
      <c r="D50" s="3"/>
      <c r="E50" s="3"/>
      <c r="F50" s="3"/>
      <c r="G50" s="3"/>
      <c r="H50" s="3"/>
      <c r="I50" s="2"/>
      <c r="J50" s="127" t="s">
        <v>6</v>
      </c>
      <c r="K50" s="3"/>
      <c r="L50" s="3"/>
      <c r="M50" s="116" t="s">
        <v>6</v>
      </c>
      <c r="N50" s="109"/>
      <c r="O50" s="128" t="str">
        <f t="shared" si="0"/>
        <v/>
      </c>
      <c r="P50" s="129" t="s">
        <v>6</v>
      </c>
      <c r="Q50" s="132" t="str">
        <f t="shared" si="2"/>
        <v/>
      </c>
      <c r="R50" s="19"/>
      <c r="S50" s="131" t="str">
        <f t="shared" si="1"/>
        <v/>
      </c>
      <c r="T50" s="117" t="s">
        <v>6</v>
      </c>
      <c r="U50" s="20"/>
      <c r="V50" s="20"/>
      <c r="W50" s="20"/>
      <c r="X50" s="21"/>
    </row>
    <row r="51" spans="2:24" x14ac:dyDescent="0.3">
      <c r="B51" s="126">
        <v>20</v>
      </c>
      <c r="C51" s="3"/>
      <c r="D51" s="3"/>
      <c r="E51" s="3"/>
      <c r="F51" s="3"/>
      <c r="G51" s="3"/>
      <c r="H51" s="3"/>
      <c r="I51" s="2"/>
      <c r="J51" s="127" t="s">
        <v>6</v>
      </c>
      <c r="K51" s="3"/>
      <c r="L51" s="3"/>
      <c r="M51" s="116" t="s">
        <v>6</v>
      </c>
      <c r="N51" s="109"/>
      <c r="O51" s="128" t="str">
        <f t="shared" si="0"/>
        <v/>
      </c>
      <c r="P51" s="129" t="s">
        <v>6</v>
      </c>
      <c r="Q51" s="132" t="str">
        <f t="shared" si="2"/>
        <v/>
      </c>
      <c r="R51" s="19"/>
      <c r="S51" s="131" t="str">
        <f t="shared" si="1"/>
        <v/>
      </c>
      <c r="T51" s="117" t="s">
        <v>6</v>
      </c>
      <c r="U51" s="20"/>
      <c r="V51" s="20"/>
      <c r="W51" s="20"/>
      <c r="X51" s="21"/>
    </row>
    <row r="52" spans="2:24" x14ac:dyDescent="0.3">
      <c r="B52" s="126">
        <v>21</v>
      </c>
      <c r="C52" s="3"/>
      <c r="D52" s="3"/>
      <c r="E52" s="3"/>
      <c r="F52" s="3"/>
      <c r="G52" s="3"/>
      <c r="H52" s="3"/>
      <c r="I52" s="2"/>
      <c r="J52" s="127" t="s">
        <v>6</v>
      </c>
      <c r="K52" s="3"/>
      <c r="L52" s="3"/>
      <c r="M52" s="116" t="s">
        <v>6</v>
      </c>
      <c r="N52" s="109"/>
      <c r="O52" s="128" t="str">
        <f t="shared" si="0"/>
        <v/>
      </c>
      <c r="P52" s="129" t="s">
        <v>6</v>
      </c>
      <c r="Q52" s="132" t="str">
        <f t="shared" si="2"/>
        <v/>
      </c>
      <c r="R52" s="19"/>
      <c r="S52" s="131" t="str">
        <f t="shared" si="1"/>
        <v/>
      </c>
      <c r="T52" s="117" t="s">
        <v>6</v>
      </c>
      <c r="U52" s="20"/>
      <c r="V52" s="20"/>
      <c r="W52" s="20"/>
      <c r="X52" s="21"/>
    </row>
    <row r="53" spans="2:24" x14ac:dyDescent="0.3">
      <c r="B53" s="126">
        <v>22</v>
      </c>
      <c r="C53" s="3"/>
      <c r="D53" s="3"/>
      <c r="E53" s="3"/>
      <c r="F53" s="3"/>
      <c r="G53" s="3"/>
      <c r="H53" s="3"/>
      <c r="I53" s="2"/>
      <c r="J53" s="127" t="s">
        <v>6</v>
      </c>
      <c r="K53" s="3"/>
      <c r="L53" s="3"/>
      <c r="M53" s="116" t="s">
        <v>6</v>
      </c>
      <c r="N53" s="109"/>
      <c r="O53" s="128" t="str">
        <f t="shared" si="0"/>
        <v/>
      </c>
      <c r="P53" s="129" t="s">
        <v>6</v>
      </c>
      <c r="Q53" s="132" t="str">
        <f t="shared" si="2"/>
        <v/>
      </c>
      <c r="R53" s="19"/>
      <c r="S53" s="131" t="str">
        <f t="shared" si="1"/>
        <v/>
      </c>
      <c r="T53" s="117" t="s">
        <v>6</v>
      </c>
      <c r="U53" s="20"/>
      <c r="V53" s="20"/>
      <c r="W53" s="20"/>
      <c r="X53" s="21"/>
    </row>
    <row r="54" spans="2:24" x14ac:dyDescent="0.3">
      <c r="B54" s="126">
        <v>23</v>
      </c>
      <c r="C54" s="3"/>
      <c r="D54" s="3"/>
      <c r="E54" s="3"/>
      <c r="F54" s="3"/>
      <c r="G54" s="3"/>
      <c r="H54" s="3"/>
      <c r="I54" s="2"/>
      <c r="J54" s="127" t="s">
        <v>6</v>
      </c>
      <c r="K54" s="3"/>
      <c r="L54" s="3"/>
      <c r="M54" s="116" t="s">
        <v>6</v>
      </c>
      <c r="N54" s="109"/>
      <c r="O54" s="128" t="str">
        <f t="shared" si="0"/>
        <v/>
      </c>
      <c r="P54" s="129" t="s">
        <v>6</v>
      </c>
      <c r="Q54" s="132" t="str">
        <f t="shared" si="2"/>
        <v/>
      </c>
      <c r="R54" s="19"/>
      <c r="S54" s="131" t="str">
        <f t="shared" si="1"/>
        <v/>
      </c>
      <c r="T54" s="117" t="s">
        <v>6</v>
      </c>
      <c r="U54" s="20"/>
      <c r="V54" s="20"/>
      <c r="W54" s="20"/>
      <c r="X54" s="21"/>
    </row>
    <row r="55" spans="2:24" x14ac:dyDescent="0.3">
      <c r="B55" s="126">
        <v>24</v>
      </c>
      <c r="C55" s="3"/>
      <c r="D55" s="3"/>
      <c r="E55" s="3"/>
      <c r="F55" s="3"/>
      <c r="G55" s="3"/>
      <c r="H55" s="3"/>
      <c r="I55" s="2"/>
      <c r="J55" s="127" t="s">
        <v>6</v>
      </c>
      <c r="K55" s="3"/>
      <c r="L55" s="3"/>
      <c r="M55" s="116" t="s">
        <v>6</v>
      </c>
      <c r="N55" s="109"/>
      <c r="O55" s="128" t="str">
        <f t="shared" si="0"/>
        <v/>
      </c>
      <c r="P55" s="129" t="s">
        <v>6</v>
      </c>
      <c r="Q55" s="132" t="str">
        <f t="shared" si="2"/>
        <v/>
      </c>
      <c r="R55" s="19"/>
      <c r="S55" s="131" t="str">
        <f t="shared" si="1"/>
        <v/>
      </c>
      <c r="T55" s="117" t="s">
        <v>6</v>
      </c>
      <c r="U55" s="20"/>
      <c r="V55" s="20"/>
      <c r="W55" s="20"/>
      <c r="X55" s="21"/>
    </row>
    <row r="56" spans="2:24" x14ac:dyDescent="0.3">
      <c r="B56" s="126">
        <v>25</v>
      </c>
      <c r="C56" s="3"/>
      <c r="D56" s="3"/>
      <c r="E56" s="3"/>
      <c r="F56" s="3"/>
      <c r="G56" s="3"/>
      <c r="H56" s="3"/>
      <c r="I56" s="2"/>
      <c r="J56" s="127" t="s">
        <v>6</v>
      </c>
      <c r="K56" s="3"/>
      <c r="L56" s="3"/>
      <c r="M56" s="116" t="s">
        <v>6</v>
      </c>
      <c r="N56" s="109"/>
      <c r="O56" s="128" t="str">
        <f t="shared" si="0"/>
        <v/>
      </c>
      <c r="P56" s="129" t="s">
        <v>6</v>
      </c>
      <c r="Q56" s="132" t="str">
        <f t="shared" si="2"/>
        <v/>
      </c>
      <c r="R56" s="19"/>
      <c r="S56" s="131" t="str">
        <f t="shared" si="1"/>
        <v/>
      </c>
      <c r="T56" s="117" t="s">
        <v>6</v>
      </c>
      <c r="U56" s="20"/>
      <c r="V56" s="20"/>
      <c r="W56" s="20"/>
      <c r="X56" s="21"/>
    </row>
    <row r="57" spans="2:24" x14ac:dyDescent="0.3">
      <c r="B57" s="126">
        <v>26</v>
      </c>
      <c r="C57" s="3"/>
      <c r="D57" s="3"/>
      <c r="E57" s="3"/>
      <c r="F57" s="3"/>
      <c r="G57" s="3"/>
      <c r="H57" s="3"/>
      <c r="I57" s="2"/>
      <c r="J57" s="127" t="s">
        <v>6</v>
      </c>
      <c r="K57" s="3"/>
      <c r="L57" s="3"/>
      <c r="M57" s="116" t="s">
        <v>6</v>
      </c>
      <c r="N57" s="109"/>
      <c r="O57" s="128" t="str">
        <f t="shared" si="0"/>
        <v/>
      </c>
      <c r="P57" s="129" t="s">
        <v>6</v>
      </c>
      <c r="Q57" s="132" t="str">
        <f t="shared" si="2"/>
        <v/>
      </c>
      <c r="R57" s="19"/>
      <c r="S57" s="131" t="str">
        <f t="shared" si="1"/>
        <v/>
      </c>
      <c r="T57" s="117" t="s">
        <v>6</v>
      </c>
      <c r="U57" s="20"/>
      <c r="V57" s="20"/>
      <c r="W57" s="20"/>
      <c r="X57" s="21"/>
    </row>
    <row r="58" spans="2:24" x14ac:dyDescent="0.3">
      <c r="B58" s="126">
        <v>27</v>
      </c>
      <c r="C58" s="3"/>
      <c r="D58" s="3"/>
      <c r="E58" s="3"/>
      <c r="F58" s="3"/>
      <c r="G58" s="3"/>
      <c r="H58" s="3"/>
      <c r="I58" s="2"/>
      <c r="J58" s="127" t="s">
        <v>6</v>
      </c>
      <c r="K58" s="3"/>
      <c r="L58" s="3"/>
      <c r="M58" s="116" t="s">
        <v>6</v>
      </c>
      <c r="N58" s="109"/>
      <c r="O58" s="128" t="str">
        <f t="shared" si="0"/>
        <v/>
      </c>
      <c r="P58" s="129" t="s">
        <v>6</v>
      </c>
      <c r="Q58" s="132" t="str">
        <f t="shared" si="2"/>
        <v/>
      </c>
      <c r="R58" s="19"/>
      <c r="S58" s="131" t="str">
        <f t="shared" si="1"/>
        <v/>
      </c>
      <c r="T58" s="117" t="s">
        <v>6</v>
      </c>
      <c r="U58" s="20"/>
      <c r="V58" s="20"/>
      <c r="W58" s="20"/>
      <c r="X58" s="21"/>
    </row>
    <row r="59" spans="2:24" x14ac:dyDescent="0.3">
      <c r="B59" s="126">
        <v>28</v>
      </c>
      <c r="C59" s="3"/>
      <c r="D59" s="3"/>
      <c r="E59" s="3"/>
      <c r="F59" s="3"/>
      <c r="G59" s="3"/>
      <c r="H59" s="3"/>
      <c r="I59" s="2"/>
      <c r="J59" s="127" t="s">
        <v>6</v>
      </c>
      <c r="K59" s="3"/>
      <c r="L59" s="3"/>
      <c r="M59" s="116" t="s">
        <v>6</v>
      </c>
      <c r="N59" s="109"/>
      <c r="O59" s="128" t="str">
        <f t="shared" si="0"/>
        <v/>
      </c>
      <c r="P59" s="129" t="s">
        <v>6</v>
      </c>
      <c r="Q59" s="132" t="str">
        <f t="shared" si="2"/>
        <v/>
      </c>
      <c r="R59" s="19"/>
      <c r="S59" s="131" t="str">
        <f t="shared" si="1"/>
        <v/>
      </c>
      <c r="T59" s="117" t="s">
        <v>6</v>
      </c>
      <c r="U59" s="20"/>
      <c r="V59" s="20"/>
      <c r="W59" s="20"/>
      <c r="X59" s="21"/>
    </row>
    <row r="60" spans="2:24" x14ac:dyDescent="0.3">
      <c r="B60" s="126">
        <v>29</v>
      </c>
      <c r="C60" s="3"/>
      <c r="D60" s="3"/>
      <c r="E60" s="3"/>
      <c r="F60" s="3"/>
      <c r="G60" s="3"/>
      <c r="H60" s="3"/>
      <c r="I60" s="2"/>
      <c r="J60" s="127" t="s">
        <v>6</v>
      </c>
      <c r="K60" s="3"/>
      <c r="L60" s="3"/>
      <c r="M60" s="116" t="s">
        <v>6</v>
      </c>
      <c r="N60" s="109"/>
      <c r="O60" s="128" t="str">
        <f t="shared" si="0"/>
        <v/>
      </c>
      <c r="P60" s="129" t="s">
        <v>6</v>
      </c>
      <c r="Q60" s="132" t="str">
        <f t="shared" si="2"/>
        <v/>
      </c>
      <c r="R60" s="19"/>
      <c r="S60" s="131" t="str">
        <f t="shared" si="1"/>
        <v/>
      </c>
      <c r="T60" s="117" t="s">
        <v>6</v>
      </c>
      <c r="U60" s="20"/>
      <c r="V60" s="20"/>
      <c r="W60" s="20"/>
      <c r="X60" s="21"/>
    </row>
    <row r="61" spans="2:24" x14ac:dyDescent="0.3">
      <c r="B61" s="126">
        <v>30</v>
      </c>
      <c r="C61" s="3"/>
      <c r="D61" s="3"/>
      <c r="E61" s="3"/>
      <c r="F61" s="3"/>
      <c r="G61" s="3"/>
      <c r="H61" s="3"/>
      <c r="I61" s="2"/>
      <c r="J61" s="127" t="s">
        <v>6</v>
      </c>
      <c r="K61" s="3"/>
      <c r="L61" s="3"/>
      <c r="M61" s="116" t="s">
        <v>6</v>
      </c>
      <c r="N61" s="109"/>
      <c r="O61" s="128" t="str">
        <f t="shared" si="0"/>
        <v/>
      </c>
      <c r="P61" s="129" t="s">
        <v>6</v>
      </c>
      <c r="Q61" s="132" t="str">
        <f t="shared" si="2"/>
        <v/>
      </c>
      <c r="R61" s="19"/>
      <c r="S61" s="131" t="str">
        <f t="shared" si="1"/>
        <v/>
      </c>
      <c r="T61" s="117" t="s">
        <v>6</v>
      </c>
      <c r="U61" s="20"/>
      <c r="V61" s="20"/>
      <c r="W61" s="20"/>
      <c r="X61" s="21"/>
    </row>
    <row r="62" spans="2:24" x14ac:dyDescent="0.3">
      <c r="B62" s="126">
        <v>31</v>
      </c>
      <c r="C62" s="3"/>
      <c r="D62" s="3"/>
      <c r="E62" s="3"/>
      <c r="F62" s="3"/>
      <c r="G62" s="3"/>
      <c r="H62" s="3"/>
      <c r="I62" s="2"/>
      <c r="J62" s="127" t="s">
        <v>6</v>
      </c>
      <c r="K62" s="3"/>
      <c r="L62" s="3"/>
      <c r="M62" s="116" t="s">
        <v>6</v>
      </c>
      <c r="N62" s="109"/>
      <c r="O62" s="128" t="str">
        <f t="shared" si="0"/>
        <v/>
      </c>
      <c r="P62" s="129" t="s">
        <v>6</v>
      </c>
      <c r="Q62" s="132" t="str">
        <f t="shared" si="2"/>
        <v/>
      </c>
      <c r="R62" s="19"/>
      <c r="S62" s="131" t="str">
        <f t="shared" si="1"/>
        <v/>
      </c>
      <c r="T62" s="117" t="s">
        <v>6</v>
      </c>
      <c r="U62" s="20"/>
      <c r="V62" s="20"/>
      <c r="W62" s="20"/>
      <c r="X62" s="21"/>
    </row>
    <row r="63" spans="2:24" x14ac:dyDescent="0.3">
      <c r="B63" s="126">
        <v>32</v>
      </c>
      <c r="C63" s="3"/>
      <c r="D63" s="3"/>
      <c r="E63" s="3"/>
      <c r="F63" s="3"/>
      <c r="G63" s="3"/>
      <c r="H63" s="3"/>
      <c r="I63" s="2"/>
      <c r="J63" s="127" t="s">
        <v>6</v>
      </c>
      <c r="K63" s="3"/>
      <c r="L63" s="3"/>
      <c r="M63" s="116" t="s">
        <v>6</v>
      </c>
      <c r="N63" s="109"/>
      <c r="O63" s="128" t="str">
        <f t="shared" si="0"/>
        <v/>
      </c>
      <c r="P63" s="129" t="s">
        <v>6</v>
      </c>
      <c r="Q63" s="132" t="str">
        <f t="shared" si="2"/>
        <v/>
      </c>
      <c r="R63" s="19"/>
      <c r="S63" s="131" t="str">
        <f t="shared" si="1"/>
        <v/>
      </c>
      <c r="T63" s="117" t="s">
        <v>6</v>
      </c>
      <c r="U63" s="20"/>
      <c r="V63" s="20"/>
      <c r="W63" s="20"/>
      <c r="X63" s="21"/>
    </row>
    <row r="64" spans="2:24" x14ac:dyDescent="0.3">
      <c r="B64" s="126">
        <v>33</v>
      </c>
      <c r="C64" s="3"/>
      <c r="D64" s="3"/>
      <c r="E64" s="3"/>
      <c r="F64" s="3"/>
      <c r="G64" s="3"/>
      <c r="H64" s="3"/>
      <c r="I64" s="2"/>
      <c r="J64" s="127" t="s">
        <v>6</v>
      </c>
      <c r="K64" s="3"/>
      <c r="L64" s="3"/>
      <c r="M64" s="116" t="s">
        <v>6</v>
      </c>
      <c r="N64" s="109"/>
      <c r="O64" s="128" t="str">
        <f t="shared" ref="O64:O95" si="3">IF(ISNUMBER(N64),2026-N64,"")</f>
        <v/>
      </c>
      <c r="P64" s="129" t="s">
        <v>6</v>
      </c>
      <c r="Q64" s="132" t="str">
        <f t="shared" si="2"/>
        <v/>
      </c>
      <c r="R64" s="19"/>
      <c r="S64" s="131" t="str">
        <f t="shared" ref="S64:S81" si="4">IF(Q64="","",IF(Q64="S",IF(AND(ISNUMBER(N64),N64&gt;=1991),"✅ SI (doctor ≤35 años)","NO"),IF(Q64="N","NO doctor","")))</f>
        <v/>
      </c>
      <c r="T64" s="117" t="s">
        <v>6</v>
      </c>
      <c r="U64" s="20"/>
      <c r="V64" s="20"/>
      <c r="W64" s="20"/>
      <c r="X64" s="21"/>
    </row>
    <row r="65" spans="2:24" x14ac:dyDescent="0.3">
      <c r="B65" s="126">
        <v>34</v>
      </c>
      <c r="C65" s="3"/>
      <c r="D65" s="3"/>
      <c r="E65" s="3"/>
      <c r="F65" s="3"/>
      <c r="G65" s="3"/>
      <c r="H65" s="3"/>
      <c r="I65" s="2"/>
      <c r="J65" s="127" t="s">
        <v>6</v>
      </c>
      <c r="K65" s="3"/>
      <c r="L65" s="3"/>
      <c r="M65" s="116" t="s">
        <v>6</v>
      </c>
      <c r="N65" s="109"/>
      <c r="O65" s="128" t="str">
        <f t="shared" si="3"/>
        <v/>
      </c>
      <c r="P65" s="129" t="s">
        <v>6</v>
      </c>
      <c r="Q65" s="132" t="str">
        <f t="shared" ref="Q65:Q81" si="5">IF(J65="","",IF(OR(J65="IP - Investigador Principal",J65="Investigador/a doctor/a con vinculacion"),"Equipo investigacion",""))</f>
        <v/>
      </c>
      <c r="R65" s="19"/>
      <c r="S65" s="131" t="str">
        <f t="shared" si="4"/>
        <v/>
      </c>
      <c r="T65" s="117" t="s">
        <v>6</v>
      </c>
      <c r="U65" s="20"/>
      <c r="V65" s="20"/>
      <c r="W65" s="20"/>
      <c r="X65" s="21"/>
    </row>
    <row r="66" spans="2:24" x14ac:dyDescent="0.3">
      <c r="B66" s="126">
        <v>35</v>
      </c>
      <c r="C66" s="3"/>
      <c r="D66" s="3"/>
      <c r="E66" s="3"/>
      <c r="F66" s="3"/>
      <c r="G66" s="3"/>
      <c r="H66" s="3"/>
      <c r="I66" s="2"/>
      <c r="J66" s="127" t="s">
        <v>6</v>
      </c>
      <c r="K66" s="3"/>
      <c r="L66" s="3"/>
      <c r="M66" s="116" t="s">
        <v>6</v>
      </c>
      <c r="N66" s="109"/>
      <c r="O66" s="128" t="str">
        <f t="shared" si="3"/>
        <v/>
      </c>
      <c r="P66" s="129" t="s">
        <v>6</v>
      </c>
      <c r="Q66" s="132" t="str">
        <f t="shared" si="5"/>
        <v/>
      </c>
      <c r="R66" s="19"/>
      <c r="S66" s="131" t="str">
        <f t="shared" si="4"/>
        <v/>
      </c>
      <c r="T66" s="117" t="s">
        <v>6</v>
      </c>
      <c r="U66" s="20"/>
      <c r="V66" s="20"/>
      <c r="W66" s="20"/>
      <c r="X66" s="21"/>
    </row>
    <row r="67" spans="2:24" x14ac:dyDescent="0.3">
      <c r="B67" s="126">
        <v>36</v>
      </c>
      <c r="C67" s="3"/>
      <c r="D67" s="3"/>
      <c r="E67" s="3"/>
      <c r="F67" s="3"/>
      <c r="G67" s="3"/>
      <c r="H67" s="3"/>
      <c r="I67" s="2"/>
      <c r="J67" s="127" t="s">
        <v>6</v>
      </c>
      <c r="K67" s="3"/>
      <c r="L67" s="3"/>
      <c r="M67" s="116" t="s">
        <v>6</v>
      </c>
      <c r="N67" s="109"/>
      <c r="O67" s="128" t="str">
        <f t="shared" si="3"/>
        <v/>
      </c>
      <c r="P67" s="129" t="s">
        <v>6</v>
      </c>
      <c r="Q67" s="132" t="str">
        <f t="shared" si="5"/>
        <v/>
      </c>
      <c r="R67" s="19"/>
      <c r="S67" s="131" t="str">
        <f t="shared" si="4"/>
        <v/>
      </c>
      <c r="T67" s="117" t="s">
        <v>6</v>
      </c>
      <c r="U67" s="20"/>
      <c r="V67" s="20"/>
      <c r="W67" s="20"/>
      <c r="X67" s="21"/>
    </row>
    <row r="68" spans="2:24" x14ac:dyDescent="0.3">
      <c r="B68" s="126">
        <v>37</v>
      </c>
      <c r="C68" s="3"/>
      <c r="D68" s="3"/>
      <c r="E68" s="3"/>
      <c r="F68" s="3"/>
      <c r="G68" s="3"/>
      <c r="H68" s="3"/>
      <c r="I68" s="2"/>
      <c r="J68" s="127" t="s">
        <v>6</v>
      </c>
      <c r="K68" s="3"/>
      <c r="L68" s="3"/>
      <c r="M68" s="116" t="s">
        <v>6</v>
      </c>
      <c r="N68" s="109"/>
      <c r="O68" s="128" t="str">
        <f t="shared" si="3"/>
        <v/>
      </c>
      <c r="P68" s="129" t="s">
        <v>6</v>
      </c>
      <c r="Q68" s="132" t="str">
        <f t="shared" si="5"/>
        <v/>
      </c>
      <c r="R68" s="19"/>
      <c r="S68" s="131" t="str">
        <f t="shared" si="4"/>
        <v/>
      </c>
      <c r="T68" s="117" t="s">
        <v>6</v>
      </c>
      <c r="U68" s="20"/>
      <c r="V68" s="20"/>
      <c r="W68" s="20"/>
      <c r="X68" s="21"/>
    </row>
    <row r="69" spans="2:24" x14ac:dyDescent="0.3">
      <c r="B69" s="126">
        <v>38</v>
      </c>
      <c r="C69" s="3"/>
      <c r="D69" s="3"/>
      <c r="E69" s="3"/>
      <c r="F69" s="3"/>
      <c r="G69" s="3"/>
      <c r="H69" s="3"/>
      <c r="I69" s="2"/>
      <c r="J69" s="127" t="s">
        <v>6</v>
      </c>
      <c r="K69" s="3"/>
      <c r="L69" s="3"/>
      <c r="M69" s="116" t="s">
        <v>6</v>
      </c>
      <c r="N69" s="109"/>
      <c r="O69" s="128" t="str">
        <f t="shared" si="3"/>
        <v/>
      </c>
      <c r="P69" s="129" t="s">
        <v>6</v>
      </c>
      <c r="Q69" s="132" t="str">
        <f t="shared" si="5"/>
        <v/>
      </c>
      <c r="R69" s="19"/>
      <c r="S69" s="131" t="str">
        <f t="shared" si="4"/>
        <v/>
      </c>
      <c r="T69" s="117" t="s">
        <v>6</v>
      </c>
      <c r="U69" s="20"/>
      <c r="V69" s="20"/>
      <c r="W69" s="20"/>
      <c r="X69" s="21"/>
    </row>
    <row r="70" spans="2:24" x14ac:dyDescent="0.3">
      <c r="B70" s="126">
        <v>39</v>
      </c>
      <c r="C70" s="3"/>
      <c r="D70" s="3"/>
      <c r="E70" s="3"/>
      <c r="F70" s="3"/>
      <c r="G70" s="3"/>
      <c r="H70" s="3"/>
      <c r="I70" s="2"/>
      <c r="J70" s="127" t="s">
        <v>6</v>
      </c>
      <c r="K70" s="3"/>
      <c r="L70" s="3"/>
      <c r="M70" s="116" t="s">
        <v>6</v>
      </c>
      <c r="N70" s="109"/>
      <c r="O70" s="128" t="str">
        <f t="shared" si="3"/>
        <v/>
      </c>
      <c r="P70" s="129" t="s">
        <v>6</v>
      </c>
      <c r="Q70" s="132" t="str">
        <f t="shared" si="5"/>
        <v/>
      </c>
      <c r="R70" s="19"/>
      <c r="S70" s="131" t="str">
        <f t="shared" si="4"/>
        <v/>
      </c>
      <c r="T70" s="117" t="s">
        <v>6</v>
      </c>
      <c r="U70" s="20"/>
      <c r="V70" s="20"/>
      <c r="W70" s="20"/>
      <c r="X70" s="21"/>
    </row>
    <row r="71" spans="2:24" x14ac:dyDescent="0.3">
      <c r="B71" s="126">
        <v>40</v>
      </c>
      <c r="C71" s="3"/>
      <c r="D71" s="3"/>
      <c r="E71" s="3"/>
      <c r="F71" s="3"/>
      <c r="G71" s="3"/>
      <c r="H71" s="3"/>
      <c r="I71" s="2"/>
      <c r="J71" s="127" t="s">
        <v>6</v>
      </c>
      <c r="K71" s="3"/>
      <c r="L71" s="3"/>
      <c r="M71" s="116" t="s">
        <v>6</v>
      </c>
      <c r="N71" s="109"/>
      <c r="O71" s="128" t="str">
        <f t="shared" si="3"/>
        <v/>
      </c>
      <c r="P71" s="129" t="s">
        <v>6</v>
      </c>
      <c r="Q71" s="132" t="str">
        <f t="shared" si="5"/>
        <v/>
      </c>
      <c r="R71" s="19"/>
      <c r="S71" s="131" t="str">
        <f t="shared" si="4"/>
        <v/>
      </c>
      <c r="T71" s="117" t="s">
        <v>6</v>
      </c>
      <c r="U71" s="20"/>
      <c r="V71" s="20"/>
      <c r="W71" s="20"/>
      <c r="X71" s="21"/>
    </row>
    <row r="72" spans="2:24" x14ac:dyDescent="0.3">
      <c r="B72" s="126">
        <v>41</v>
      </c>
      <c r="C72" s="3"/>
      <c r="D72" s="3"/>
      <c r="E72" s="3"/>
      <c r="F72" s="3"/>
      <c r="G72" s="3"/>
      <c r="H72" s="3"/>
      <c r="I72" s="2"/>
      <c r="J72" s="127" t="s">
        <v>6</v>
      </c>
      <c r="K72" s="3"/>
      <c r="L72" s="3"/>
      <c r="M72" s="116" t="s">
        <v>6</v>
      </c>
      <c r="N72" s="109"/>
      <c r="O72" s="128" t="str">
        <f t="shared" si="3"/>
        <v/>
      </c>
      <c r="P72" s="129" t="s">
        <v>6</v>
      </c>
      <c r="Q72" s="132" t="str">
        <f t="shared" si="5"/>
        <v/>
      </c>
      <c r="R72" s="19"/>
      <c r="S72" s="131" t="str">
        <f t="shared" si="4"/>
        <v/>
      </c>
      <c r="T72" s="117" t="s">
        <v>6</v>
      </c>
      <c r="U72" s="20"/>
      <c r="V72" s="20"/>
      <c r="W72" s="20"/>
      <c r="X72" s="21"/>
    </row>
    <row r="73" spans="2:24" x14ac:dyDescent="0.3">
      <c r="B73" s="126">
        <v>42</v>
      </c>
      <c r="C73" s="3"/>
      <c r="D73" s="3"/>
      <c r="E73" s="3"/>
      <c r="F73" s="3"/>
      <c r="G73" s="3"/>
      <c r="H73" s="3"/>
      <c r="I73" s="2"/>
      <c r="J73" s="127" t="s">
        <v>6</v>
      </c>
      <c r="K73" s="3"/>
      <c r="L73" s="3"/>
      <c r="M73" s="116" t="s">
        <v>6</v>
      </c>
      <c r="N73" s="109"/>
      <c r="O73" s="128" t="str">
        <f t="shared" si="3"/>
        <v/>
      </c>
      <c r="P73" s="129" t="s">
        <v>6</v>
      </c>
      <c r="Q73" s="132" t="str">
        <f t="shared" si="5"/>
        <v/>
      </c>
      <c r="R73" s="19"/>
      <c r="S73" s="131" t="str">
        <f t="shared" si="4"/>
        <v/>
      </c>
      <c r="T73" s="117" t="s">
        <v>6</v>
      </c>
      <c r="U73" s="20"/>
      <c r="V73" s="20"/>
      <c r="W73" s="20"/>
      <c r="X73" s="21"/>
    </row>
    <row r="74" spans="2:24" x14ac:dyDescent="0.3">
      <c r="B74" s="126">
        <v>43</v>
      </c>
      <c r="C74" s="3"/>
      <c r="D74" s="3"/>
      <c r="E74" s="3"/>
      <c r="F74" s="3"/>
      <c r="G74" s="3"/>
      <c r="H74" s="3"/>
      <c r="I74" s="2"/>
      <c r="J74" s="127" t="s">
        <v>6</v>
      </c>
      <c r="K74" s="3"/>
      <c r="L74" s="3"/>
      <c r="M74" s="116" t="s">
        <v>6</v>
      </c>
      <c r="N74" s="109"/>
      <c r="O74" s="128" t="str">
        <f t="shared" si="3"/>
        <v/>
      </c>
      <c r="P74" s="129" t="s">
        <v>6</v>
      </c>
      <c r="Q74" s="132" t="str">
        <f t="shared" si="5"/>
        <v/>
      </c>
      <c r="R74" s="19"/>
      <c r="S74" s="131" t="str">
        <f t="shared" si="4"/>
        <v/>
      </c>
      <c r="T74" s="117" t="s">
        <v>6</v>
      </c>
      <c r="U74" s="20"/>
      <c r="V74" s="20"/>
      <c r="W74" s="20"/>
      <c r="X74" s="21"/>
    </row>
    <row r="75" spans="2:24" x14ac:dyDescent="0.3">
      <c r="B75" s="126">
        <v>44</v>
      </c>
      <c r="C75" s="3"/>
      <c r="D75" s="3"/>
      <c r="E75" s="3"/>
      <c r="F75" s="3"/>
      <c r="G75" s="3"/>
      <c r="H75" s="3"/>
      <c r="I75" s="2"/>
      <c r="J75" s="127" t="s">
        <v>6</v>
      </c>
      <c r="K75" s="3"/>
      <c r="L75" s="3"/>
      <c r="M75" s="116" t="s">
        <v>6</v>
      </c>
      <c r="N75" s="109"/>
      <c r="O75" s="128" t="str">
        <f t="shared" si="3"/>
        <v/>
      </c>
      <c r="P75" s="129" t="s">
        <v>6</v>
      </c>
      <c r="Q75" s="132" t="str">
        <f t="shared" si="5"/>
        <v/>
      </c>
      <c r="R75" s="19"/>
      <c r="S75" s="131" t="str">
        <f t="shared" si="4"/>
        <v/>
      </c>
      <c r="T75" s="117" t="s">
        <v>6</v>
      </c>
      <c r="U75" s="20"/>
      <c r="V75" s="20"/>
      <c r="W75" s="20"/>
      <c r="X75" s="21"/>
    </row>
    <row r="76" spans="2:24" x14ac:dyDescent="0.3">
      <c r="B76" s="126">
        <v>45</v>
      </c>
      <c r="C76" s="3"/>
      <c r="D76" s="3"/>
      <c r="E76" s="3"/>
      <c r="F76" s="3"/>
      <c r="G76" s="3"/>
      <c r="H76" s="3"/>
      <c r="I76" s="2"/>
      <c r="J76" s="127" t="s">
        <v>6</v>
      </c>
      <c r="K76" s="3"/>
      <c r="L76" s="3"/>
      <c r="M76" s="116" t="s">
        <v>6</v>
      </c>
      <c r="N76" s="109"/>
      <c r="O76" s="128" t="str">
        <f t="shared" si="3"/>
        <v/>
      </c>
      <c r="P76" s="129" t="s">
        <v>6</v>
      </c>
      <c r="Q76" s="132" t="str">
        <f t="shared" si="5"/>
        <v/>
      </c>
      <c r="R76" s="19"/>
      <c r="S76" s="131" t="str">
        <f t="shared" si="4"/>
        <v/>
      </c>
      <c r="T76" s="117" t="s">
        <v>6</v>
      </c>
      <c r="U76" s="20"/>
      <c r="V76" s="20"/>
      <c r="W76" s="20"/>
      <c r="X76" s="21"/>
    </row>
    <row r="77" spans="2:24" x14ac:dyDescent="0.3">
      <c r="B77" s="126">
        <v>46</v>
      </c>
      <c r="C77" s="3"/>
      <c r="D77" s="3"/>
      <c r="E77" s="3"/>
      <c r="F77" s="3"/>
      <c r="G77" s="3"/>
      <c r="H77" s="3"/>
      <c r="I77" s="2"/>
      <c r="J77" s="127" t="s">
        <v>6</v>
      </c>
      <c r="K77" s="3"/>
      <c r="L77" s="3"/>
      <c r="M77" s="116" t="s">
        <v>6</v>
      </c>
      <c r="N77" s="109"/>
      <c r="O77" s="128" t="str">
        <f t="shared" si="3"/>
        <v/>
      </c>
      <c r="P77" s="129" t="s">
        <v>6</v>
      </c>
      <c r="Q77" s="132" t="str">
        <f t="shared" si="5"/>
        <v/>
      </c>
      <c r="R77" s="19"/>
      <c r="S77" s="131" t="str">
        <f t="shared" si="4"/>
        <v/>
      </c>
      <c r="T77" s="117" t="s">
        <v>6</v>
      </c>
      <c r="U77" s="20"/>
      <c r="V77" s="20"/>
      <c r="W77" s="20"/>
      <c r="X77" s="21"/>
    </row>
    <row r="78" spans="2:24" x14ac:dyDescent="0.3">
      <c r="B78" s="126">
        <v>47</v>
      </c>
      <c r="C78" s="3"/>
      <c r="D78" s="3"/>
      <c r="E78" s="3"/>
      <c r="F78" s="3"/>
      <c r="G78" s="3"/>
      <c r="H78" s="3"/>
      <c r="I78" s="2"/>
      <c r="J78" s="127" t="s">
        <v>6</v>
      </c>
      <c r="K78" s="3"/>
      <c r="L78" s="3"/>
      <c r="M78" s="116" t="s">
        <v>6</v>
      </c>
      <c r="N78" s="109"/>
      <c r="O78" s="128" t="str">
        <f t="shared" si="3"/>
        <v/>
      </c>
      <c r="P78" s="129" t="s">
        <v>6</v>
      </c>
      <c r="Q78" s="132" t="str">
        <f t="shared" si="5"/>
        <v/>
      </c>
      <c r="R78" s="19"/>
      <c r="S78" s="131" t="str">
        <f t="shared" si="4"/>
        <v/>
      </c>
      <c r="T78" s="117" t="s">
        <v>6</v>
      </c>
      <c r="U78" s="20"/>
      <c r="V78" s="20"/>
      <c r="W78" s="20"/>
      <c r="X78" s="21"/>
    </row>
    <row r="79" spans="2:24" x14ac:dyDescent="0.3">
      <c r="B79" s="126">
        <v>48</v>
      </c>
      <c r="C79" s="3"/>
      <c r="D79" s="3"/>
      <c r="E79" s="3"/>
      <c r="F79" s="3"/>
      <c r="G79" s="3"/>
      <c r="H79" s="3"/>
      <c r="I79" s="2"/>
      <c r="J79" s="127" t="s">
        <v>6</v>
      </c>
      <c r="K79" s="3"/>
      <c r="L79" s="3"/>
      <c r="M79" s="116" t="s">
        <v>6</v>
      </c>
      <c r="N79" s="109"/>
      <c r="O79" s="128" t="str">
        <f t="shared" si="3"/>
        <v/>
      </c>
      <c r="P79" s="129" t="s">
        <v>6</v>
      </c>
      <c r="Q79" s="132" t="str">
        <f t="shared" si="5"/>
        <v/>
      </c>
      <c r="R79" s="19"/>
      <c r="S79" s="131" t="str">
        <f t="shared" si="4"/>
        <v/>
      </c>
      <c r="T79" s="117" t="s">
        <v>6</v>
      </c>
      <c r="U79" s="20"/>
      <c r="V79" s="20"/>
      <c r="W79" s="20"/>
      <c r="X79" s="21"/>
    </row>
    <row r="80" spans="2:24" x14ac:dyDescent="0.3">
      <c r="B80" s="126">
        <v>49</v>
      </c>
      <c r="C80" s="3"/>
      <c r="D80" s="3"/>
      <c r="E80" s="3"/>
      <c r="F80" s="3"/>
      <c r="G80" s="3"/>
      <c r="H80" s="3"/>
      <c r="I80" s="2"/>
      <c r="J80" s="127" t="s">
        <v>6</v>
      </c>
      <c r="K80" s="3"/>
      <c r="L80" s="3"/>
      <c r="M80" s="116" t="s">
        <v>6</v>
      </c>
      <c r="N80" s="109"/>
      <c r="O80" s="128" t="str">
        <f t="shared" si="3"/>
        <v/>
      </c>
      <c r="P80" s="129" t="s">
        <v>6</v>
      </c>
      <c r="Q80" s="132" t="str">
        <f t="shared" si="5"/>
        <v/>
      </c>
      <c r="R80" s="19"/>
      <c r="S80" s="131" t="str">
        <f t="shared" si="4"/>
        <v/>
      </c>
      <c r="T80" s="117" t="s">
        <v>6</v>
      </c>
      <c r="U80" s="20"/>
      <c r="V80" s="20"/>
      <c r="W80" s="20"/>
      <c r="X80" s="21"/>
    </row>
    <row r="81" spans="1:24" x14ac:dyDescent="0.3">
      <c r="B81" s="126">
        <v>50</v>
      </c>
      <c r="C81" s="3"/>
      <c r="D81" s="3"/>
      <c r="E81" s="3"/>
      <c r="F81" s="3"/>
      <c r="G81" s="3"/>
      <c r="H81" s="3"/>
      <c r="I81" s="2"/>
      <c r="J81" s="127" t="s">
        <v>6</v>
      </c>
      <c r="K81" s="3"/>
      <c r="L81" s="3"/>
      <c r="M81" s="116" t="s">
        <v>6</v>
      </c>
      <c r="N81" s="109"/>
      <c r="O81" s="128" t="str">
        <f t="shared" si="3"/>
        <v/>
      </c>
      <c r="P81" s="129" t="s">
        <v>6</v>
      </c>
      <c r="Q81" s="132" t="str">
        <f t="shared" si="5"/>
        <v/>
      </c>
      <c r="R81" s="19"/>
      <c r="S81" s="131" t="str">
        <f t="shared" si="4"/>
        <v/>
      </c>
      <c r="T81" s="117" t="s">
        <v>6</v>
      </c>
      <c r="U81" s="20"/>
      <c r="V81" s="20"/>
      <c r="W81" s="20"/>
      <c r="X81" s="21"/>
    </row>
    <row r="83" spans="1:24" ht="14.4" customHeight="1" x14ac:dyDescent="0.3">
      <c r="A83" s="146" t="s">
        <v>50</v>
      </c>
      <c r="B83" s="144"/>
      <c r="C83" s="144"/>
      <c r="D83" s="144"/>
      <c r="E83" s="144"/>
      <c r="F83" s="144"/>
    </row>
    <row r="84" spans="1:24" x14ac:dyDescent="0.3">
      <c r="A84" s="4"/>
      <c r="B84" s="22" t="s">
        <v>51</v>
      </c>
      <c r="C84" s="22" t="s">
        <v>52</v>
      </c>
      <c r="D84" s="22" t="s">
        <v>53</v>
      </c>
      <c r="E84" s="22" t="s">
        <v>54</v>
      </c>
      <c r="F84" s="22" t="s">
        <v>55</v>
      </c>
      <c r="G84" s="4"/>
      <c r="H84" s="4"/>
      <c r="I84" s="4"/>
      <c r="J84" s="4"/>
      <c r="K84" s="73"/>
      <c r="L84" s="4"/>
      <c r="M84" s="4"/>
      <c r="O84" s="4"/>
      <c r="P84" s="110"/>
      <c r="Q84" s="4"/>
      <c r="R84" s="4"/>
      <c r="S84" s="4"/>
      <c r="T84" s="4"/>
      <c r="U84" s="4"/>
      <c r="V84" s="4"/>
      <c r="W84" s="4"/>
      <c r="X84" s="4"/>
    </row>
    <row r="85" spans="1:24" x14ac:dyDescent="0.3">
      <c r="B85" s="127" t="s">
        <v>6</v>
      </c>
      <c r="C85" s="7"/>
      <c r="D85" s="3"/>
      <c r="E85" s="127" t="s">
        <v>6</v>
      </c>
      <c r="F85" s="133" t="s">
        <v>6</v>
      </c>
      <c r="G85" s="4"/>
      <c r="H85" s="4"/>
      <c r="I85" s="4"/>
    </row>
    <row r="86" spans="1:24" x14ac:dyDescent="0.3">
      <c r="B86" s="127" t="s">
        <v>6</v>
      </c>
      <c r="C86" s="7"/>
      <c r="D86" s="3"/>
      <c r="E86" s="127" t="s">
        <v>6</v>
      </c>
      <c r="F86" s="133" t="s">
        <v>6</v>
      </c>
      <c r="G86" s="4"/>
      <c r="H86" s="4"/>
      <c r="I86" s="4"/>
    </row>
    <row r="87" spans="1:24" x14ac:dyDescent="0.3">
      <c r="B87" s="127" t="s">
        <v>6</v>
      </c>
      <c r="C87" s="7"/>
      <c r="D87" s="3"/>
      <c r="E87" s="127" t="s">
        <v>6</v>
      </c>
      <c r="F87" s="133" t="s">
        <v>6</v>
      </c>
      <c r="G87" s="4"/>
      <c r="H87" s="4"/>
      <c r="I87" s="4"/>
    </row>
    <row r="88" spans="1:24" x14ac:dyDescent="0.3">
      <c r="B88" s="127" t="s">
        <v>6</v>
      </c>
      <c r="C88" s="7"/>
      <c r="D88" s="3"/>
      <c r="E88" s="127" t="s">
        <v>6</v>
      </c>
      <c r="F88" s="133" t="s">
        <v>6</v>
      </c>
      <c r="G88" s="4"/>
      <c r="H88" s="4"/>
      <c r="I88" s="4"/>
    </row>
    <row r="89" spans="1:24" x14ac:dyDescent="0.3">
      <c r="B89" s="127" t="s">
        <v>6</v>
      </c>
      <c r="C89" s="7"/>
      <c r="D89" s="3"/>
      <c r="E89" s="127" t="s">
        <v>6</v>
      </c>
      <c r="F89" s="133" t="s">
        <v>6</v>
      </c>
      <c r="G89" s="4"/>
      <c r="H89" s="4"/>
      <c r="I89" s="4"/>
    </row>
    <row r="90" spans="1:24" x14ac:dyDescent="0.3">
      <c r="B90" s="127" t="s">
        <v>6</v>
      </c>
      <c r="C90" s="7"/>
      <c r="D90" s="3"/>
      <c r="E90" s="127" t="s">
        <v>6</v>
      </c>
      <c r="F90" s="133" t="s">
        <v>6</v>
      </c>
      <c r="G90" s="4"/>
      <c r="H90" s="4"/>
      <c r="I90" s="4"/>
    </row>
    <row r="91" spans="1:24" x14ac:dyDescent="0.3">
      <c r="B91" s="127" t="s">
        <v>6</v>
      </c>
      <c r="C91" s="7"/>
      <c r="D91" s="3"/>
      <c r="E91" s="127" t="s">
        <v>6</v>
      </c>
      <c r="F91" s="133" t="s">
        <v>6</v>
      </c>
      <c r="G91" s="4"/>
      <c r="H91" s="4"/>
      <c r="I91" s="4"/>
    </row>
    <row r="92" spans="1:24" x14ac:dyDescent="0.3">
      <c r="B92" s="127" t="s">
        <v>6</v>
      </c>
      <c r="C92" s="7"/>
      <c r="D92" s="3"/>
      <c r="E92" s="127" t="s">
        <v>6</v>
      </c>
      <c r="F92" s="133" t="s">
        <v>6</v>
      </c>
      <c r="G92" s="4"/>
      <c r="H92" s="4"/>
      <c r="I92" s="4"/>
    </row>
    <row r="93" spans="1:24" x14ac:dyDescent="0.3">
      <c r="B93" s="127" t="s">
        <v>6</v>
      </c>
      <c r="C93" s="7"/>
      <c r="D93" s="3"/>
      <c r="E93" s="127" t="s">
        <v>6</v>
      </c>
      <c r="F93" s="133" t="s">
        <v>6</v>
      </c>
      <c r="G93" s="4"/>
      <c r="H93" s="4"/>
      <c r="I93" s="4"/>
      <c r="J93" s="4"/>
      <c r="K93" s="4"/>
      <c r="L93" s="4"/>
      <c r="M93" s="4"/>
      <c r="O93" s="4"/>
      <c r="P93" s="110"/>
      <c r="Q93" s="4"/>
      <c r="R93" s="4"/>
      <c r="S93" s="4"/>
    </row>
    <row r="94" spans="1:24" s="23" customFormat="1" ht="14.4" customHeight="1" x14ac:dyDescent="0.3">
      <c r="A94" s="24"/>
      <c r="B94" s="24"/>
      <c r="C94" s="24"/>
      <c r="D94" s="24"/>
      <c r="E94" s="24"/>
      <c r="F94" s="24"/>
      <c r="G94" s="24"/>
      <c r="H94" s="24"/>
      <c r="I94" s="4"/>
      <c r="J94" s="4"/>
      <c r="K94" s="4"/>
      <c r="L94" s="4"/>
      <c r="M94" s="4"/>
      <c r="O94" s="4"/>
      <c r="P94" s="110"/>
      <c r="Q94" s="4"/>
      <c r="R94" s="4"/>
      <c r="S94" s="4"/>
      <c r="W94" s="24"/>
      <c r="X94" s="24"/>
    </row>
    <row r="95" spans="1:24" ht="14.4" customHeight="1" x14ac:dyDescent="0.3">
      <c r="A95" s="147" t="s">
        <v>56</v>
      </c>
      <c r="B95" s="148"/>
      <c r="C95" s="148"/>
      <c r="D95" s="148"/>
      <c r="E95" s="148"/>
      <c r="F95" s="148"/>
      <c r="G95" s="148"/>
      <c r="H95" s="148"/>
      <c r="I95" s="148"/>
      <c r="J95" s="148"/>
    </row>
    <row r="96" spans="1:24" ht="30.6" customHeight="1" x14ac:dyDescent="0.3">
      <c r="B96" s="74" t="s">
        <v>15</v>
      </c>
      <c r="C96" s="101" t="s">
        <v>57</v>
      </c>
      <c r="D96" s="101" t="s">
        <v>58</v>
      </c>
      <c r="E96" s="101" t="s">
        <v>59</v>
      </c>
      <c r="F96" s="75" t="s">
        <v>60</v>
      </c>
      <c r="G96" s="102" t="s">
        <v>61</v>
      </c>
      <c r="H96" s="102" t="s">
        <v>62</v>
      </c>
      <c r="I96" s="74" t="s">
        <v>63</v>
      </c>
      <c r="M96" s="4"/>
      <c r="O96" s="4"/>
      <c r="P96" s="110"/>
      <c r="Q96" s="4"/>
      <c r="R96" s="4"/>
      <c r="S96" s="4"/>
    </row>
    <row r="97" spans="2:19" x14ac:dyDescent="0.3">
      <c r="B97" s="126">
        <v>1</v>
      </c>
      <c r="C97" s="3"/>
      <c r="D97" s="126"/>
      <c r="E97" s="116" t="s">
        <v>6</v>
      </c>
      <c r="F97" s="116" t="s">
        <v>6</v>
      </c>
      <c r="G97" s="3"/>
      <c r="H97" s="3"/>
      <c r="I97" s="3"/>
      <c r="J97" s="115"/>
      <c r="M97" s="4"/>
      <c r="O97" s="4"/>
      <c r="P97" s="110"/>
      <c r="Q97" s="4"/>
      <c r="R97" s="4"/>
      <c r="S97" s="4"/>
    </row>
    <row r="98" spans="2:19" x14ac:dyDescent="0.3">
      <c r="B98" s="126">
        <v>2</v>
      </c>
      <c r="C98" s="3"/>
      <c r="D98" s="126"/>
      <c r="E98" s="116" t="s">
        <v>6</v>
      </c>
      <c r="F98" s="116" t="s">
        <v>6</v>
      </c>
      <c r="G98" s="3"/>
      <c r="H98" s="3"/>
      <c r="I98" s="3"/>
      <c r="J98" s="115"/>
    </row>
    <row r="99" spans="2:19" x14ac:dyDescent="0.3">
      <c r="B99" s="126">
        <v>3</v>
      </c>
      <c r="C99" s="3"/>
      <c r="D99" s="126"/>
      <c r="E99" s="116" t="s">
        <v>6</v>
      </c>
      <c r="F99" s="116" t="s">
        <v>6</v>
      </c>
      <c r="G99" s="3"/>
      <c r="H99" s="3"/>
      <c r="I99" s="3"/>
      <c r="J99" s="115"/>
    </row>
    <row r="100" spans="2:19" x14ac:dyDescent="0.3">
      <c r="B100" s="126">
        <v>4</v>
      </c>
      <c r="C100" s="3"/>
      <c r="D100" s="126"/>
      <c r="E100" s="116" t="s">
        <v>6</v>
      </c>
      <c r="F100" s="116" t="s">
        <v>6</v>
      </c>
      <c r="G100" s="3"/>
      <c r="H100" s="3"/>
      <c r="I100" s="3"/>
      <c r="J100" s="115"/>
    </row>
    <row r="101" spans="2:19" x14ac:dyDescent="0.3">
      <c r="B101" s="126">
        <v>5</v>
      </c>
      <c r="C101" s="3"/>
      <c r="D101" s="126"/>
      <c r="E101" s="116" t="s">
        <v>6</v>
      </c>
      <c r="F101" s="116" t="s">
        <v>6</v>
      </c>
      <c r="G101" s="3"/>
      <c r="H101" s="3"/>
      <c r="I101" s="3"/>
      <c r="J101" s="115"/>
    </row>
    <row r="102" spans="2:19" x14ac:dyDescent="0.3">
      <c r="B102" s="126">
        <v>6</v>
      </c>
      <c r="C102" s="3"/>
      <c r="D102" s="126"/>
      <c r="E102" s="116" t="s">
        <v>6</v>
      </c>
      <c r="F102" s="116" t="s">
        <v>6</v>
      </c>
      <c r="G102" s="3"/>
      <c r="H102" s="3"/>
      <c r="I102" s="3"/>
      <c r="J102" s="115"/>
    </row>
    <row r="103" spans="2:19" x14ac:dyDescent="0.3">
      <c r="B103" s="126">
        <v>7</v>
      </c>
      <c r="C103" s="3"/>
      <c r="D103" s="126"/>
      <c r="E103" s="116" t="s">
        <v>6</v>
      </c>
      <c r="F103" s="116" t="s">
        <v>6</v>
      </c>
      <c r="G103" s="3"/>
      <c r="H103" s="3"/>
      <c r="I103" s="3"/>
      <c r="J103" s="115"/>
    </row>
    <row r="104" spans="2:19" x14ac:dyDescent="0.3">
      <c r="B104" s="126">
        <v>8</v>
      </c>
      <c r="C104" s="3"/>
      <c r="D104" s="126"/>
      <c r="E104" s="116" t="s">
        <v>6</v>
      </c>
      <c r="F104" s="116" t="s">
        <v>6</v>
      </c>
      <c r="G104" s="3"/>
      <c r="H104" s="3"/>
      <c r="I104" s="3"/>
      <c r="J104" s="115"/>
    </row>
    <row r="105" spans="2:19" x14ac:dyDescent="0.3">
      <c r="B105" s="126">
        <v>9</v>
      </c>
      <c r="C105" s="3"/>
      <c r="D105" s="126"/>
      <c r="E105" s="116" t="s">
        <v>6</v>
      </c>
      <c r="F105" s="116" t="s">
        <v>6</v>
      </c>
      <c r="G105" s="3"/>
      <c r="H105" s="3"/>
      <c r="I105" s="3"/>
      <c r="J105" s="115"/>
    </row>
    <row r="106" spans="2:19" x14ac:dyDescent="0.3">
      <c r="B106" s="126">
        <v>10</v>
      </c>
      <c r="C106" s="3"/>
      <c r="D106" s="126"/>
      <c r="E106" s="116" t="s">
        <v>6</v>
      </c>
      <c r="F106" s="116" t="s">
        <v>6</v>
      </c>
      <c r="G106" s="3"/>
      <c r="H106" s="3"/>
      <c r="I106" s="3"/>
      <c r="J106" s="115"/>
    </row>
    <row r="107" spans="2:19" x14ac:dyDescent="0.3">
      <c r="B107" s="126">
        <v>11</v>
      </c>
      <c r="C107" s="3"/>
      <c r="D107" s="126"/>
      <c r="E107" s="116" t="s">
        <v>6</v>
      </c>
      <c r="F107" s="116" t="s">
        <v>6</v>
      </c>
      <c r="G107" s="3"/>
      <c r="H107" s="3"/>
      <c r="I107" s="3"/>
      <c r="J107" s="115"/>
    </row>
    <row r="108" spans="2:19" x14ac:dyDescent="0.3">
      <c r="B108" s="126">
        <v>12</v>
      </c>
      <c r="C108" s="3"/>
      <c r="D108" s="126"/>
      <c r="E108" s="116" t="s">
        <v>6</v>
      </c>
      <c r="F108" s="116" t="s">
        <v>6</v>
      </c>
      <c r="G108" s="3"/>
      <c r="H108" s="3"/>
      <c r="I108" s="3"/>
      <c r="J108" s="115"/>
    </row>
    <row r="109" spans="2:19" x14ac:dyDescent="0.3">
      <c r="B109" s="126">
        <v>13</v>
      </c>
      <c r="C109" s="3"/>
      <c r="D109" s="126"/>
      <c r="E109" s="116" t="s">
        <v>6</v>
      </c>
      <c r="F109" s="116" t="s">
        <v>6</v>
      </c>
      <c r="G109" s="3"/>
      <c r="H109" s="3"/>
      <c r="I109" s="3"/>
      <c r="J109" s="115"/>
    </row>
    <row r="110" spans="2:19" x14ac:dyDescent="0.3">
      <c r="B110" s="126">
        <v>14</v>
      </c>
      <c r="C110" s="3"/>
      <c r="D110" s="126"/>
      <c r="E110" s="116" t="s">
        <v>6</v>
      </c>
      <c r="F110" s="116" t="s">
        <v>6</v>
      </c>
      <c r="G110" s="3"/>
      <c r="H110" s="3"/>
      <c r="I110" s="3"/>
      <c r="J110" s="115"/>
    </row>
    <row r="111" spans="2:19" x14ac:dyDescent="0.3">
      <c r="B111" s="126">
        <v>15</v>
      </c>
      <c r="C111" s="3"/>
      <c r="D111" s="126"/>
      <c r="E111" s="116" t="s">
        <v>6</v>
      </c>
      <c r="F111" s="116" t="s">
        <v>6</v>
      </c>
      <c r="G111" s="3"/>
      <c r="H111" s="3"/>
      <c r="I111" s="3"/>
      <c r="J111" s="115"/>
    </row>
    <row r="112" spans="2:19" x14ac:dyDescent="0.3">
      <c r="B112" s="126">
        <v>16</v>
      </c>
      <c r="C112" s="3"/>
      <c r="D112" s="126"/>
      <c r="E112" s="116" t="s">
        <v>6</v>
      </c>
      <c r="F112" s="116" t="s">
        <v>6</v>
      </c>
      <c r="G112" s="3"/>
      <c r="H112" s="3"/>
      <c r="I112" s="3"/>
      <c r="J112" s="115"/>
    </row>
    <row r="113" spans="1:24" x14ac:dyDescent="0.3">
      <c r="B113" s="126">
        <v>17</v>
      </c>
      <c r="C113" s="3"/>
      <c r="D113" s="126"/>
      <c r="E113" s="116" t="s">
        <v>6</v>
      </c>
      <c r="F113" s="116" t="s">
        <v>6</v>
      </c>
      <c r="G113" s="3"/>
      <c r="H113" s="3"/>
      <c r="I113" s="3"/>
      <c r="J113" s="115"/>
    </row>
    <row r="114" spans="1:24" x14ac:dyDescent="0.3">
      <c r="B114" s="126">
        <v>18</v>
      </c>
      <c r="C114" s="3"/>
      <c r="D114" s="126"/>
      <c r="E114" s="116" t="s">
        <v>6</v>
      </c>
      <c r="F114" s="116" t="s">
        <v>6</v>
      </c>
      <c r="G114" s="3"/>
      <c r="H114" s="3"/>
      <c r="I114" s="3"/>
      <c r="J114" s="115"/>
    </row>
    <row r="115" spans="1:24" x14ac:dyDescent="0.3">
      <c r="B115" s="126">
        <v>19</v>
      </c>
      <c r="C115" s="3"/>
      <c r="D115" s="126"/>
      <c r="E115" s="116" t="s">
        <v>6</v>
      </c>
      <c r="F115" s="116" t="s">
        <v>6</v>
      </c>
      <c r="G115" s="3"/>
      <c r="H115" s="3"/>
      <c r="I115" s="3"/>
      <c r="J115" s="115"/>
    </row>
    <row r="116" spans="1:24" x14ac:dyDescent="0.3">
      <c r="B116" s="126">
        <v>20</v>
      </c>
      <c r="C116" s="3"/>
      <c r="D116" s="126"/>
      <c r="E116" s="116" t="s">
        <v>6</v>
      </c>
      <c r="F116" s="116" t="s">
        <v>6</v>
      </c>
      <c r="G116" s="3"/>
      <c r="H116" s="3"/>
      <c r="I116" s="3"/>
      <c r="J116" s="115"/>
    </row>
    <row r="117" spans="1:24" x14ac:dyDescent="0.3">
      <c r="B117" s="126">
        <v>21</v>
      </c>
      <c r="C117" s="3"/>
      <c r="D117" s="126"/>
      <c r="E117" s="116" t="s">
        <v>6</v>
      </c>
      <c r="F117" s="116" t="s">
        <v>6</v>
      </c>
      <c r="G117" s="3"/>
      <c r="H117" s="3"/>
      <c r="I117" s="3"/>
      <c r="J117" s="115"/>
    </row>
    <row r="118" spans="1:24" x14ac:dyDescent="0.3">
      <c r="B118" s="126">
        <v>22</v>
      </c>
      <c r="C118" s="3"/>
      <c r="D118" s="126"/>
      <c r="E118" s="116" t="s">
        <v>6</v>
      </c>
      <c r="F118" s="116" t="s">
        <v>6</v>
      </c>
      <c r="G118" s="3"/>
      <c r="H118" s="3"/>
      <c r="I118" s="3"/>
      <c r="J118" s="115"/>
    </row>
    <row r="119" spans="1:24" x14ac:dyDescent="0.3">
      <c r="B119" s="126">
        <v>23</v>
      </c>
      <c r="C119" s="3"/>
      <c r="D119" s="126"/>
      <c r="E119" s="116" t="s">
        <v>6</v>
      </c>
      <c r="F119" s="116" t="s">
        <v>6</v>
      </c>
      <c r="G119" s="3"/>
      <c r="H119" s="3"/>
      <c r="I119" s="3"/>
      <c r="J119" s="115"/>
    </row>
    <row r="120" spans="1:24" x14ac:dyDescent="0.3">
      <c r="B120" s="126">
        <v>24</v>
      </c>
      <c r="C120" s="3"/>
      <c r="D120" s="126"/>
      <c r="E120" s="116" t="s">
        <v>6</v>
      </c>
      <c r="F120" s="116" t="s">
        <v>6</v>
      </c>
      <c r="G120" s="3"/>
      <c r="H120" s="3"/>
      <c r="I120" s="3"/>
      <c r="J120" s="115"/>
    </row>
    <row r="121" spans="1:24" ht="15" customHeight="1" x14ac:dyDescent="0.3">
      <c r="B121" s="126">
        <v>25</v>
      </c>
      <c r="C121" s="3"/>
      <c r="D121" s="126"/>
      <c r="E121" s="116" t="s">
        <v>6</v>
      </c>
      <c r="F121" s="116" t="s">
        <v>6</v>
      </c>
      <c r="G121" s="3"/>
      <c r="H121" s="3"/>
      <c r="I121" s="3"/>
      <c r="J121" s="115"/>
    </row>
    <row r="122" spans="1:24" ht="14.4" customHeight="1" x14ac:dyDescent="0.3">
      <c r="A122" s="76"/>
      <c r="B122" s="76"/>
      <c r="C122" s="76"/>
      <c r="D122" s="76"/>
      <c r="L122" s="76"/>
      <c r="M122" s="76"/>
      <c r="O122" s="76"/>
      <c r="P122" s="111"/>
      <c r="Q122" s="76"/>
      <c r="R122" s="76"/>
      <c r="S122" s="76"/>
      <c r="T122" s="76"/>
      <c r="U122" s="76"/>
      <c r="V122" s="76"/>
      <c r="W122" s="76"/>
      <c r="X122" s="76"/>
    </row>
    <row r="123" spans="1:24" ht="14.4" customHeight="1" x14ac:dyDescent="0.3">
      <c r="A123" s="76"/>
      <c r="B123" s="76"/>
      <c r="C123" s="76"/>
      <c r="D123" s="76"/>
      <c r="L123" s="76"/>
      <c r="M123" s="76"/>
      <c r="O123" s="76"/>
      <c r="P123" s="111"/>
      <c r="Q123" s="76"/>
      <c r="R123" s="76"/>
      <c r="S123" s="76"/>
      <c r="T123" s="76"/>
      <c r="U123" s="76"/>
      <c r="V123" s="76"/>
      <c r="W123" s="76"/>
      <c r="X123" s="76"/>
    </row>
    <row r="124" spans="1:24" ht="14.4" customHeight="1" x14ac:dyDescent="0.3">
      <c r="A124" s="24"/>
      <c r="B124" s="24"/>
      <c r="C124" s="24"/>
      <c r="D124" s="24"/>
      <c r="L124" s="24"/>
      <c r="M124" s="24"/>
      <c r="O124" s="24"/>
      <c r="P124" s="112"/>
      <c r="Q124" s="24"/>
      <c r="R124" s="24"/>
      <c r="S124" s="24"/>
      <c r="T124" s="24"/>
      <c r="U124" s="24"/>
      <c r="V124" s="24"/>
      <c r="W124" s="24"/>
      <c r="X124" s="24"/>
    </row>
    <row r="125" spans="1:24" ht="14.4" customHeight="1" x14ac:dyDescent="0.3">
      <c r="A125" s="24"/>
      <c r="B125" s="24"/>
      <c r="C125" s="24"/>
      <c r="D125" s="24"/>
      <c r="L125" s="24"/>
      <c r="M125" s="24"/>
      <c r="O125" s="24"/>
      <c r="P125" s="112"/>
      <c r="Q125" s="24"/>
      <c r="R125" s="24"/>
      <c r="S125" s="24"/>
      <c r="T125" s="24"/>
      <c r="U125" s="24"/>
      <c r="V125" s="24"/>
      <c r="W125" s="24"/>
      <c r="X125" s="24"/>
    </row>
    <row r="126" spans="1:24" s="23" customFormat="1" ht="14.4" customHeight="1" x14ac:dyDescent="0.3">
      <c r="A126" s="24"/>
      <c r="B126" s="24"/>
      <c r="C126" s="24"/>
      <c r="D126" s="24"/>
      <c r="L126" s="24"/>
      <c r="M126" s="24"/>
      <c r="O126" s="24"/>
      <c r="P126" s="112"/>
      <c r="Q126" s="24"/>
      <c r="R126" s="24"/>
      <c r="S126" s="24"/>
      <c r="T126" s="24"/>
      <c r="U126" s="24"/>
      <c r="V126" s="24"/>
      <c r="W126" s="24"/>
      <c r="X126" s="24"/>
    </row>
    <row r="127" spans="1:24" s="23" customFormat="1" ht="14.4" customHeight="1" x14ac:dyDescent="0.3">
      <c r="A127" s="24"/>
      <c r="B127" s="24"/>
      <c r="C127" s="24"/>
      <c r="D127" s="24"/>
      <c r="L127" s="24"/>
      <c r="M127" s="24"/>
      <c r="O127" s="24"/>
      <c r="P127" s="112"/>
      <c r="Q127" s="24"/>
      <c r="R127" s="24"/>
      <c r="S127" s="24"/>
      <c r="T127" s="24"/>
      <c r="U127" s="24"/>
      <c r="V127" s="24"/>
      <c r="W127" s="24"/>
      <c r="X127" s="24"/>
    </row>
    <row r="128" spans="1:24" s="23" customFormat="1" ht="14.4" customHeight="1" x14ac:dyDescent="0.3">
      <c r="A128" s="24"/>
      <c r="B128" s="24"/>
      <c r="C128" s="24"/>
      <c r="D128" s="24"/>
      <c r="L128" s="24"/>
      <c r="M128" s="24"/>
      <c r="O128" s="24"/>
      <c r="P128" s="112"/>
      <c r="Q128" s="24"/>
      <c r="R128" s="24"/>
      <c r="S128" s="24"/>
      <c r="T128" s="24"/>
      <c r="U128" s="24"/>
      <c r="V128" s="24"/>
      <c r="W128" s="24"/>
      <c r="X128" s="24"/>
    </row>
    <row r="129" spans="1:24" s="23" customFormat="1" ht="14.4" customHeight="1" x14ac:dyDescent="0.3">
      <c r="A129" s="24"/>
      <c r="B129" s="24"/>
      <c r="C129" s="24"/>
      <c r="D129" s="24"/>
      <c r="L129" s="24"/>
      <c r="M129" s="24"/>
      <c r="O129" s="24"/>
      <c r="P129" s="112"/>
      <c r="Q129" s="24"/>
      <c r="R129" s="24"/>
      <c r="S129" s="24"/>
      <c r="T129" s="24"/>
      <c r="U129" s="24"/>
      <c r="V129" s="24"/>
      <c r="W129" s="24"/>
      <c r="X129" s="24"/>
    </row>
    <row r="130" spans="1:24" s="23" customFormat="1" ht="14.4" customHeight="1" x14ac:dyDescent="0.3">
      <c r="A130" s="24"/>
      <c r="B130" s="24"/>
      <c r="C130" s="24"/>
      <c r="D130" s="24"/>
      <c r="L130" s="24"/>
      <c r="M130" s="24"/>
      <c r="O130" s="24"/>
      <c r="P130" s="112"/>
      <c r="Q130" s="24"/>
      <c r="R130" s="24"/>
      <c r="S130" s="24"/>
      <c r="T130" s="24"/>
      <c r="U130" s="24"/>
      <c r="V130" s="24"/>
      <c r="W130" s="24"/>
      <c r="X130" s="24"/>
    </row>
    <row r="131" spans="1:24" s="23" customFormat="1" ht="14.4" customHeight="1" x14ac:dyDescent="0.3">
      <c r="A131" s="24"/>
      <c r="B131" s="24"/>
      <c r="C131" s="24"/>
      <c r="D131" s="24"/>
      <c r="L131" s="24"/>
      <c r="M131" s="24"/>
      <c r="O131" s="24"/>
      <c r="P131" s="112"/>
      <c r="Q131" s="24"/>
      <c r="R131" s="24"/>
      <c r="S131" s="24"/>
      <c r="T131" s="24"/>
      <c r="U131" s="24"/>
      <c r="V131" s="24"/>
      <c r="W131" s="24"/>
      <c r="X131" s="24"/>
    </row>
    <row r="132" spans="1:24" s="23" customFormat="1" ht="14.4" customHeight="1" x14ac:dyDescent="0.3">
      <c r="A132" s="24"/>
      <c r="B132" s="24"/>
      <c r="C132" s="24"/>
      <c r="D132" s="24"/>
      <c r="L132" s="24"/>
      <c r="M132" s="24"/>
      <c r="O132" s="24"/>
      <c r="P132" s="112"/>
      <c r="Q132" s="24"/>
      <c r="R132" s="24"/>
      <c r="S132" s="24"/>
      <c r="T132" s="24"/>
      <c r="U132" s="24"/>
      <c r="V132" s="24"/>
      <c r="W132" s="24"/>
      <c r="X132" s="24"/>
    </row>
    <row r="133" spans="1:24" s="23" customFormat="1" ht="14.4" customHeight="1" x14ac:dyDescent="0.3">
      <c r="A133" s="24"/>
      <c r="B133" s="24"/>
      <c r="C133" s="24"/>
      <c r="D133" s="24"/>
      <c r="L133" s="24"/>
      <c r="M133" s="24"/>
      <c r="O133" s="24"/>
      <c r="P133" s="112"/>
      <c r="Q133" s="24"/>
      <c r="R133" s="24"/>
      <c r="S133" s="24"/>
      <c r="T133" s="24"/>
      <c r="U133" s="24"/>
      <c r="V133" s="24"/>
      <c r="W133" s="24"/>
      <c r="X133" s="24"/>
    </row>
    <row r="134" spans="1:24" s="23" customFormat="1" ht="14.4" customHeight="1" x14ac:dyDescent="0.3">
      <c r="A134" s="24"/>
      <c r="B134" s="24"/>
      <c r="C134" s="24"/>
      <c r="D134" s="24"/>
      <c r="L134" s="24"/>
      <c r="M134" s="24"/>
      <c r="O134" s="24"/>
      <c r="P134" s="112"/>
      <c r="Q134" s="24"/>
      <c r="R134" s="24"/>
      <c r="S134" s="24"/>
      <c r="T134" s="24"/>
      <c r="U134" s="24"/>
      <c r="V134" s="24"/>
      <c r="W134" s="24"/>
      <c r="X134" s="24"/>
    </row>
    <row r="135" spans="1:24" s="23" customFormat="1" ht="14.4" customHeight="1" x14ac:dyDescent="0.3">
      <c r="A135" s="24"/>
      <c r="B135" s="24"/>
      <c r="C135" s="24"/>
      <c r="D135" s="24"/>
      <c r="L135" s="24"/>
      <c r="M135" s="24"/>
      <c r="O135" s="24"/>
      <c r="P135" s="112"/>
      <c r="Q135" s="24"/>
      <c r="R135" s="24"/>
      <c r="S135" s="24"/>
      <c r="T135" s="24"/>
      <c r="U135" s="24"/>
      <c r="V135" s="24"/>
      <c r="W135" s="24"/>
      <c r="X135" s="24"/>
    </row>
    <row r="136" spans="1:24" s="23" customFormat="1" ht="14.4" customHeight="1" x14ac:dyDescent="0.3">
      <c r="A136" s="24"/>
      <c r="B136" s="24"/>
      <c r="C136" s="24"/>
      <c r="D136" s="24"/>
      <c r="L136" s="24"/>
      <c r="M136" s="24"/>
      <c r="O136" s="24"/>
      <c r="P136" s="112"/>
      <c r="Q136" s="24"/>
      <c r="R136" s="24"/>
      <c r="S136" s="24"/>
      <c r="T136" s="24"/>
      <c r="U136" s="24"/>
      <c r="V136" s="24"/>
      <c r="W136" s="24"/>
      <c r="X136" s="24"/>
    </row>
    <row r="137" spans="1:24" x14ac:dyDescent="0.3">
      <c r="A137" s="73"/>
      <c r="B137" s="77"/>
      <c r="C137" s="77"/>
      <c r="D137" s="4"/>
      <c r="L137" s="4"/>
      <c r="M137" s="4"/>
      <c r="O137" s="4"/>
      <c r="P137" s="110"/>
      <c r="Q137" s="4"/>
      <c r="R137" s="4"/>
      <c r="S137" s="4"/>
      <c r="T137" s="4"/>
      <c r="U137" s="4"/>
      <c r="V137" s="4"/>
      <c r="W137" s="4"/>
      <c r="X137" s="4"/>
    </row>
    <row r="138" spans="1:24" x14ac:dyDescent="0.3">
      <c r="A138" s="73"/>
      <c r="B138" s="4"/>
      <c r="C138" s="4"/>
      <c r="D138" s="4"/>
      <c r="L138" s="4"/>
      <c r="M138" s="4"/>
      <c r="O138" s="4"/>
      <c r="P138" s="110"/>
      <c r="Q138" s="4"/>
      <c r="R138" s="4"/>
      <c r="S138" s="4"/>
      <c r="T138" s="4"/>
      <c r="U138" s="4"/>
      <c r="V138" s="4"/>
      <c r="W138" s="4"/>
      <c r="X138" s="4"/>
    </row>
    <row r="139" spans="1:24" x14ac:dyDescent="0.3">
      <c r="A139" s="72"/>
      <c r="B139" s="4"/>
      <c r="C139" s="4"/>
      <c r="D139" s="4"/>
      <c r="L139" s="4"/>
      <c r="M139" s="4"/>
      <c r="O139" s="4"/>
      <c r="P139" s="110"/>
      <c r="Q139" s="4"/>
      <c r="R139" s="4"/>
      <c r="S139" s="4"/>
      <c r="T139" s="4"/>
      <c r="U139" s="4"/>
      <c r="V139" s="4"/>
      <c r="W139" s="4"/>
      <c r="X139" s="4"/>
    </row>
  </sheetData>
  <sheetProtection password="FF8F" sheet="1"/>
  <mergeCells count="23">
    <mergeCell ref="A95:J95"/>
    <mergeCell ref="B4:C4"/>
    <mergeCell ref="A83:F83"/>
    <mergeCell ref="A2:T2"/>
    <mergeCell ref="B9:C9"/>
    <mergeCell ref="B26:V26"/>
    <mergeCell ref="B6:C6"/>
    <mergeCell ref="B15:C15"/>
    <mergeCell ref="B5:C5"/>
    <mergeCell ref="A1:T1"/>
    <mergeCell ref="B11:C11"/>
    <mergeCell ref="A23:L23"/>
    <mergeCell ref="B14:C14"/>
    <mergeCell ref="B17:C17"/>
    <mergeCell ref="A19:L19"/>
    <mergeCell ref="B10:C10"/>
    <mergeCell ref="B16:C16"/>
    <mergeCell ref="B7:C7"/>
    <mergeCell ref="B3:C3"/>
    <mergeCell ref="A24:T24"/>
    <mergeCell ref="W30:X30"/>
    <mergeCell ref="B12:C12"/>
    <mergeCell ref="B30:V30"/>
  </mergeCells>
  <dataValidations count="12">
    <dataValidation type="list" allowBlank="1" showErrorMessage="1" errorTitle="Valor no válido" error="Seleccione una opción de la lista" sqref="D5" xr:uid="{00000000-0002-0000-0000-000000000000}">
      <formula1>"Publica,Privada"</formula1>
    </dataValidation>
    <dataValidation type="list" allowBlank="1" showInputMessage="1" showErrorMessage="1" errorTitle="Valor no válido" error="Seleccione una opción de la lista" promptTitle="Área" prompt="Seleccione el área" sqref="D6" xr:uid="{00000000-0002-0000-0000-000001000000}">
      <formula1>"1. Entrenamiento Deportivo,2. Actividad Fisica y Salud"</formula1>
    </dataValidation>
    <dataValidation type="list" allowBlank="1" showErrorMessage="1" errorTitle="Valor no válido" error="Seleccione una opción de la lista" sqref="D9 D11 D14 D16" xr:uid="{00000000-0002-0000-0000-000002000000}">
      <formula1>"Sí,No"</formula1>
    </dataValidation>
    <dataValidation type="list" allowBlank="1" showErrorMessage="1" errorTitle="Valor no válido" error="Seleccione una opción de la lista" sqref="J28" xr:uid="{00000000-0002-0000-0000-000003000000}">
      <formula1>"IP - Investigador Principal"</formula1>
    </dataValidation>
    <dataValidation type="list" allowBlank="1" showInputMessage="1" showErrorMessage="1" errorTitle="Valor no válido" error="Seleccione una opción de la lista" promptTitle="Sexo" prompt="H = Hombre | M = Mujer" sqref="P28 P32:P81" xr:uid="{00000000-0002-0000-0000-000004000000}">
      <formula1>"H,M"</formula1>
    </dataValidation>
    <dataValidation type="list" allowBlank="1" showInputMessage="1" showErrorMessage="1" errorTitle="Valor no válido" error="Seleccione una opción de la lista" promptTitle="Doctor/a" prompt="S = Sí | N = No" sqref="Q28 Q32:Q81" xr:uid="{00000000-0002-0000-0000-000005000000}">
      <formula1>"S,N"</formula1>
    </dataValidation>
    <dataValidation type="list" allowBlank="1" showErrorMessage="1" errorTitle="Valor no válido" error="Seleccione una opción de la lista" sqref="J32:J81" xr:uid="{00000000-0002-0000-0000-000006000000}">
      <formula1>"Investigador/a doctor/a con vinculación"</formula1>
    </dataValidation>
    <dataValidation type="list" allowBlank="1" showInputMessage="1" showErrorMessage="1" errorTitle="Valor no válido" error="Seleccione una opción de la lista" promptTitle="País residencia" prompt="Seleccione" sqref="M32:M81" xr:uid="{00000000-0002-0000-0000-000007000000}">
      <formula1>"España,Extranjera,Otro"</formula1>
    </dataValidation>
    <dataValidation type="list" allowBlank="1" showErrorMessage="1" errorTitle="Valor no válido" error="Seleccione una opción de la lista" sqref="E85:E93" xr:uid="{00000000-0002-0000-0000-000008000000}">
      <formula1>"Convenio firmado,Carta de intenciones,Acuerdo verbal"</formula1>
    </dataValidation>
    <dataValidation type="list" allowBlank="1" showErrorMessage="1" errorTitle="Valor no válido" error="Seleccione una opción de la lista" sqref="F85:F93" xr:uid="{00000000-0002-0000-0000-000009000000}">
      <formula1>"S,N"</formula1>
    </dataValidation>
    <dataValidation type="list" allowBlank="1" showErrorMessage="1" errorTitle="Valor no válido" error="Seleccione una opción de la lista" sqref="E97:E121" xr:uid="{00000000-0002-0000-0000-00000A000000}">
      <formula1>"1,2,3,4"</formula1>
    </dataValidation>
    <dataValidation type="list" allowBlank="1" showErrorMessage="1" errorTitle="Valor no válido" error="Seleccione una opción de la lista" sqref="F97:F121" xr:uid="{00000000-0002-0000-0000-00000B000000}">
      <formula1>"España,Extranjera"</formula1>
    </dataValidation>
  </dataValidations>
  <pageMargins left="0.75" right="0.75" top="1" bottom="1" header="0.5" footer="0.5"/>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errorTitle="Valor no válido" error="Seleccione una opción de la lista" promptTitle="Subárea" prompt="Seleccione la subárea del Anexo I" xr:uid="{00000000-0002-0000-0000-000002000000}">
          <x14:formula1>
            <xm:f>__LISTAS__!$C$1:$C$9</xm:f>
          </x14:formula1>
          <xm:sqref>D7</xm:sqref>
        </x14:dataValidation>
        <x14:dataValidation type="list" allowBlank="1" showInputMessage="1" showErrorMessage="1" errorTitle="Valor no válido" error="Seleccione una opción de la lista" promptTitle="Rol" prompt="Seleccione el rol" xr:uid="{00000000-0002-0000-0000-00000E000000}">
          <x14:formula1>
            <xm:f>__LISTAS__!$B$1:$B$11</xm:f>
          </x14:formula1>
          <xm:sqref>T32:T81</xm:sqref>
        </x14:dataValidation>
        <x14:dataValidation type="list" allowBlank="1" showInputMessage="1" showErrorMessage="1" errorTitle="Valor no válido" error="Seleccione una opción de la lista" promptTitle="Tipo entidad" prompt="Institución pública / Institución privada / Federación deportiva" xr:uid="{00000000-0002-0000-0000-00000F000000}">
          <x14:formula1>
            <xm:f>__LISTAS__!$D$1:$D$3</xm:f>
          </x14:formula1>
          <xm:sqref>B85:B93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6"/>
  <sheetViews>
    <sheetView showGridLines="0" workbookViewId="0">
      <selection activeCell="E12" sqref="E12"/>
    </sheetView>
  </sheetViews>
  <sheetFormatPr baseColWidth="10" defaultColWidth="8.88671875" defaultRowHeight="14.4" x14ac:dyDescent="0.3"/>
  <cols>
    <col min="1" max="1" width="2" style="122" customWidth="1"/>
    <col min="2" max="2" width="48.5546875" style="122" customWidth="1"/>
    <col min="3" max="3" width="57.44140625" style="122" customWidth="1"/>
    <col min="4" max="4" width="25.109375" style="122" customWidth="1"/>
    <col min="5" max="5" width="20.109375" style="122" customWidth="1"/>
    <col min="6" max="6" width="16.6640625" style="122" customWidth="1"/>
  </cols>
  <sheetData>
    <row r="1" spans="1:25" ht="15.6" customHeight="1" x14ac:dyDescent="0.3">
      <c r="A1" s="151" t="s">
        <v>64</v>
      </c>
      <c r="B1" s="148"/>
      <c r="C1" s="148"/>
      <c r="D1" s="148"/>
      <c r="E1" s="148"/>
      <c r="F1" s="148"/>
    </row>
    <row r="2" spans="1:25" ht="36" customHeight="1" x14ac:dyDescent="0.3">
      <c r="B2" s="78" t="s">
        <v>65</v>
      </c>
      <c r="C2" s="78" t="s">
        <v>66</v>
      </c>
      <c r="D2" s="78" t="s">
        <v>67</v>
      </c>
      <c r="E2" s="78" t="s">
        <v>68</v>
      </c>
      <c r="F2" s="78" t="s">
        <v>69</v>
      </c>
      <c r="G2" s="79"/>
      <c r="H2" s="79"/>
      <c r="I2" s="79"/>
      <c r="J2" s="79"/>
      <c r="K2" s="79"/>
      <c r="L2" s="79"/>
      <c r="M2" s="79"/>
      <c r="N2" s="79"/>
      <c r="O2" s="79"/>
      <c r="P2" s="79"/>
      <c r="Q2" s="79"/>
      <c r="R2" s="79"/>
      <c r="S2" s="79"/>
      <c r="T2" s="79"/>
      <c r="U2" s="79"/>
      <c r="V2" s="79"/>
      <c r="W2" s="79"/>
      <c r="X2" s="79"/>
      <c r="Y2" s="79"/>
    </row>
    <row r="3" spans="1:25" x14ac:dyDescent="0.3">
      <c r="B3" s="152" t="s">
        <v>70</v>
      </c>
      <c r="C3" s="153"/>
      <c r="D3" s="153"/>
      <c r="E3" s="153"/>
      <c r="F3" s="154"/>
      <c r="G3" s="79"/>
      <c r="H3" s="79"/>
      <c r="I3" s="79"/>
      <c r="J3" s="79"/>
      <c r="K3" s="79"/>
      <c r="L3" s="79"/>
      <c r="M3" s="79"/>
      <c r="N3" s="79"/>
      <c r="O3" s="79"/>
      <c r="P3" s="79"/>
      <c r="Q3" s="79"/>
      <c r="R3" s="79"/>
      <c r="S3" s="79"/>
      <c r="T3" s="79"/>
      <c r="U3" s="79"/>
      <c r="V3" s="79"/>
      <c r="W3" s="79"/>
      <c r="X3" s="79"/>
      <c r="Y3" s="79"/>
    </row>
    <row r="4" spans="1:25" ht="22.8" customHeight="1" x14ac:dyDescent="0.3">
      <c r="B4" s="80" t="s">
        <v>71</v>
      </c>
      <c r="C4" s="114" t="s">
        <v>72</v>
      </c>
      <c r="D4" s="9"/>
      <c r="E4" s="10"/>
      <c r="F4" s="81">
        <f t="shared" ref="F4:F10" si="0">IFERROR(D4+E4,0)</f>
        <v>0</v>
      </c>
      <c r="G4" s="79"/>
      <c r="H4" s="79"/>
      <c r="I4" s="79"/>
      <c r="J4" s="79"/>
      <c r="K4" s="79"/>
      <c r="L4" s="79"/>
      <c r="M4" s="79"/>
      <c r="N4" s="79"/>
      <c r="O4" s="79"/>
      <c r="P4" s="79"/>
      <c r="Q4" s="79"/>
      <c r="R4" s="79"/>
      <c r="S4" s="79"/>
      <c r="T4" s="79"/>
      <c r="U4" s="79"/>
      <c r="V4" s="79"/>
      <c r="W4" s="79"/>
      <c r="X4" s="79"/>
      <c r="Y4" s="79"/>
    </row>
    <row r="5" spans="1:25" ht="51" customHeight="1" x14ac:dyDescent="0.3">
      <c r="B5" s="80" t="s">
        <v>73</v>
      </c>
      <c r="C5" s="114" t="s">
        <v>74</v>
      </c>
      <c r="D5" s="9"/>
      <c r="E5" s="10"/>
      <c r="F5" s="81">
        <f t="shared" si="0"/>
        <v>0</v>
      </c>
      <c r="G5" s="79"/>
      <c r="H5" s="79"/>
      <c r="I5" s="79"/>
      <c r="J5" s="79"/>
      <c r="K5" s="79"/>
      <c r="L5" s="79"/>
      <c r="M5" s="79"/>
      <c r="N5" s="79"/>
      <c r="O5" s="79"/>
      <c r="P5" s="79"/>
      <c r="Q5" s="79"/>
      <c r="R5" s="79"/>
      <c r="S5" s="79"/>
      <c r="T5" s="79"/>
      <c r="U5" s="79"/>
      <c r="V5" s="79"/>
      <c r="W5" s="79"/>
      <c r="X5" s="79"/>
      <c r="Y5" s="79"/>
    </row>
    <row r="6" spans="1:25" ht="40.799999999999997" customHeight="1" x14ac:dyDescent="0.3">
      <c r="B6" s="80" t="s">
        <v>75</v>
      </c>
      <c r="C6" s="114" t="s">
        <v>76</v>
      </c>
      <c r="D6" s="9"/>
      <c r="E6" s="10"/>
      <c r="F6" s="81">
        <f t="shared" si="0"/>
        <v>0</v>
      </c>
      <c r="G6" s="79"/>
      <c r="H6" s="79"/>
      <c r="I6" s="79"/>
      <c r="J6" s="79"/>
      <c r="K6" s="79"/>
      <c r="L6" s="79"/>
      <c r="M6" s="79"/>
      <c r="N6" s="79"/>
      <c r="O6" s="79"/>
      <c r="P6" s="79"/>
      <c r="Q6" s="79"/>
      <c r="R6" s="79"/>
      <c r="S6" s="79"/>
      <c r="T6" s="79"/>
      <c r="U6" s="79"/>
      <c r="V6" s="79"/>
      <c r="W6" s="79"/>
      <c r="X6" s="79"/>
      <c r="Y6" s="79"/>
    </row>
    <row r="7" spans="1:25" ht="40.799999999999997" customHeight="1" x14ac:dyDescent="0.3">
      <c r="B7" s="82" t="s">
        <v>77</v>
      </c>
      <c r="C7" s="114" t="s">
        <v>78</v>
      </c>
      <c r="D7" s="9"/>
      <c r="E7" s="10"/>
      <c r="F7" s="81">
        <f t="shared" si="0"/>
        <v>0</v>
      </c>
      <c r="G7" s="79"/>
      <c r="H7" s="79"/>
      <c r="I7" s="79"/>
      <c r="J7" s="79"/>
      <c r="K7" s="79"/>
      <c r="L7" s="79"/>
      <c r="M7" s="79"/>
      <c r="N7" s="79"/>
      <c r="O7" s="79"/>
      <c r="P7" s="79"/>
      <c r="Q7" s="79"/>
      <c r="R7" s="79"/>
      <c r="S7" s="79"/>
      <c r="T7" s="79"/>
      <c r="U7" s="79"/>
      <c r="V7" s="79"/>
      <c r="W7" s="79"/>
      <c r="X7" s="79"/>
      <c r="Y7" s="79"/>
    </row>
    <row r="8" spans="1:25" ht="30.6" customHeight="1" x14ac:dyDescent="0.3">
      <c r="B8" s="82" t="s">
        <v>79</v>
      </c>
      <c r="C8" s="114" t="s">
        <v>80</v>
      </c>
      <c r="D8" s="9"/>
      <c r="E8" s="10"/>
      <c r="F8" s="81">
        <f t="shared" si="0"/>
        <v>0</v>
      </c>
      <c r="G8" s="79"/>
      <c r="H8" s="79"/>
      <c r="I8" s="79"/>
      <c r="J8" s="79"/>
      <c r="K8" s="79"/>
      <c r="L8" s="79"/>
      <c r="M8" s="79"/>
      <c r="N8" s="79"/>
      <c r="O8" s="79"/>
      <c r="P8" s="79"/>
      <c r="Q8" s="79"/>
      <c r="R8" s="79"/>
      <c r="S8" s="79"/>
      <c r="T8" s="79"/>
      <c r="U8" s="79"/>
      <c r="V8" s="79"/>
      <c r="W8" s="79"/>
      <c r="X8" s="79"/>
      <c r="Y8" s="79"/>
    </row>
    <row r="9" spans="1:25" ht="40.799999999999997" customHeight="1" x14ac:dyDescent="0.3">
      <c r="B9" s="82" t="s">
        <v>81</v>
      </c>
      <c r="C9" s="114" t="s">
        <v>82</v>
      </c>
      <c r="D9" s="9"/>
      <c r="E9" s="10"/>
      <c r="F9" s="81">
        <f t="shared" si="0"/>
        <v>0</v>
      </c>
      <c r="G9" s="79"/>
      <c r="H9" s="79"/>
      <c r="I9" s="79"/>
      <c r="J9" s="79"/>
      <c r="K9" s="79"/>
      <c r="L9" s="79"/>
      <c r="M9" s="79"/>
      <c r="N9" s="79"/>
      <c r="O9" s="79"/>
      <c r="P9" s="79"/>
      <c r="Q9" s="79"/>
      <c r="R9" s="79"/>
      <c r="S9" s="79"/>
      <c r="T9" s="79"/>
      <c r="U9" s="79"/>
      <c r="V9" s="79"/>
      <c r="W9" s="79"/>
      <c r="X9" s="79"/>
      <c r="Y9" s="79"/>
    </row>
    <row r="10" spans="1:25" ht="30.6" customHeight="1" x14ac:dyDescent="0.3">
      <c r="B10" s="82" t="s">
        <v>83</v>
      </c>
      <c r="C10" s="114" t="s">
        <v>84</v>
      </c>
      <c r="D10" s="9"/>
      <c r="E10" s="10"/>
      <c r="F10" s="81">
        <f t="shared" si="0"/>
        <v>0</v>
      </c>
      <c r="G10" s="79"/>
      <c r="H10" s="79"/>
      <c r="I10" s="79"/>
      <c r="J10" s="79"/>
      <c r="K10" s="79"/>
      <c r="L10" s="79"/>
      <c r="M10" s="79"/>
      <c r="N10" s="79"/>
      <c r="O10" s="79"/>
      <c r="P10" s="79"/>
      <c r="Q10" s="79"/>
      <c r="R10" s="79"/>
      <c r="S10" s="79"/>
      <c r="T10" s="79"/>
      <c r="U10" s="79"/>
      <c r="V10" s="79"/>
      <c r="W10" s="79"/>
      <c r="X10" s="79"/>
      <c r="Y10" s="79"/>
    </row>
    <row r="11" spans="1:25" x14ac:dyDescent="0.3">
      <c r="G11" s="79"/>
      <c r="H11" s="79"/>
      <c r="I11" s="79"/>
      <c r="J11" s="79"/>
      <c r="K11" s="79"/>
      <c r="L11" s="79"/>
      <c r="M11" s="79"/>
      <c r="N11" s="79"/>
      <c r="O11" s="79"/>
      <c r="P11" s="79"/>
      <c r="Q11" s="79"/>
      <c r="R11" s="79"/>
      <c r="S11" s="79"/>
      <c r="T11" s="79"/>
      <c r="U11" s="79"/>
      <c r="V11" s="79"/>
      <c r="W11" s="79"/>
      <c r="X11" s="79"/>
      <c r="Y11" s="79"/>
    </row>
    <row r="12" spans="1:25" ht="30.6" customHeight="1" x14ac:dyDescent="0.3">
      <c r="A12" s="79"/>
      <c r="B12" s="161" t="s">
        <v>85</v>
      </c>
      <c r="C12" s="162"/>
      <c r="D12" s="83">
        <f>IFERROR(SUM(D4:D10),0)</f>
        <v>0</v>
      </c>
      <c r="E12" s="84">
        <f>IFERROR(SUM(E4:E10),0)</f>
        <v>0</v>
      </c>
      <c r="F12" s="85">
        <f>IFERROR(SUM(F4:F10),0)</f>
        <v>0</v>
      </c>
      <c r="G12" s="79"/>
      <c r="H12" s="79"/>
      <c r="I12" s="79"/>
      <c r="J12" s="79"/>
      <c r="K12" s="79"/>
      <c r="L12" s="79"/>
      <c r="M12" s="79"/>
      <c r="N12" s="79"/>
      <c r="O12" s="79"/>
      <c r="P12" s="79"/>
      <c r="Q12" s="79"/>
      <c r="R12" s="79"/>
      <c r="S12" s="79"/>
      <c r="T12" s="79"/>
      <c r="U12" s="79"/>
      <c r="V12" s="79"/>
      <c r="W12" s="79"/>
      <c r="X12" s="79"/>
      <c r="Y12" s="79"/>
    </row>
    <row r="13" spans="1:25" x14ac:dyDescent="0.3">
      <c r="G13" s="79"/>
      <c r="H13" s="79"/>
      <c r="I13" s="79"/>
      <c r="J13" s="79"/>
      <c r="K13" s="79"/>
      <c r="L13" s="79"/>
      <c r="M13" s="79"/>
      <c r="N13" s="79"/>
      <c r="O13" s="79"/>
      <c r="P13" s="79"/>
      <c r="Q13" s="79"/>
      <c r="R13" s="79"/>
      <c r="S13" s="79"/>
      <c r="T13" s="79"/>
      <c r="U13" s="79"/>
      <c r="V13" s="79"/>
      <c r="W13" s="79"/>
      <c r="X13" s="79"/>
      <c r="Y13" s="79"/>
    </row>
    <row r="14" spans="1:25" x14ac:dyDescent="0.3">
      <c r="A14" s="150" t="s">
        <v>86</v>
      </c>
      <c r="B14" s="148"/>
      <c r="C14" s="148"/>
      <c r="D14" s="148"/>
      <c r="E14" s="148"/>
      <c r="F14" s="148"/>
      <c r="G14" s="79"/>
      <c r="H14" s="79"/>
      <c r="I14" s="79"/>
      <c r="J14" s="79"/>
      <c r="K14" s="79"/>
      <c r="L14" s="79"/>
      <c r="M14" s="79"/>
      <c r="N14" s="79"/>
      <c r="O14" s="79"/>
      <c r="P14" s="79"/>
      <c r="Q14" s="79"/>
      <c r="R14" s="79"/>
      <c r="S14" s="79"/>
      <c r="T14" s="79"/>
      <c r="U14" s="79"/>
      <c r="V14" s="79"/>
      <c r="W14" s="79"/>
      <c r="X14" s="79"/>
      <c r="Y14" s="79"/>
    </row>
    <row r="15" spans="1:25" x14ac:dyDescent="0.3">
      <c r="B15" s="134" t="s">
        <v>87</v>
      </c>
      <c r="C15" s="135">
        <f>D12</f>
        <v>0</v>
      </c>
      <c r="D15" s="157" t="str">
        <f>IF(D12=0,"⚠️  Introduce los importes",IF(D12&lt;=10000,"✅  Correcto — No supera 10.000 €","❌  EXCEDE 10.000 € — Reduce el importe solicitado"))</f>
        <v>⚠️  Introduce los importes</v>
      </c>
      <c r="E15" s="144"/>
      <c r="F15" s="138"/>
      <c r="G15" s="79"/>
      <c r="H15" s="79"/>
      <c r="I15" s="79"/>
      <c r="J15" s="79"/>
      <c r="K15" s="79"/>
      <c r="L15" s="79"/>
      <c r="M15" s="79"/>
      <c r="N15" s="79"/>
      <c r="O15" s="79"/>
      <c r="P15" s="79"/>
      <c r="Q15" s="79"/>
      <c r="R15" s="79"/>
      <c r="S15" s="79"/>
      <c r="T15" s="79"/>
      <c r="U15" s="79"/>
      <c r="V15" s="79"/>
      <c r="W15" s="79"/>
      <c r="X15" s="79"/>
      <c r="Y15" s="79"/>
    </row>
    <row r="16" spans="1:25" ht="24" customHeight="1" x14ac:dyDescent="0.3">
      <c r="B16" s="134" t="s">
        <v>88</v>
      </c>
      <c r="C16" s="136" t="str">
        <f>IF(D12&gt;0,TEXT(IFERROR(D9/D12,0),"0.0%")&amp;"  del total","—")</f>
        <v>—</v>
      </c>
      <c r="D16" s="157" t="str">
        <f>IF(D12=0,"⚠️  Introduce datos",IF(IFERROR(D9/D12,0)&lt;=0.25,"✅  Correcto — dentro del 25%","❌  EXCEDE el 25% — Reduce las inscripciones a congresos"))</f>
        <v>⚠️  Introduce datos</v>
      </c>
      <c r="E16" s="144"/>
      <c r="F16" s="138"/>
      <c r="G16" s="79"/>
      <c r="H16" s="79"/>
      <c r="I16" s="79"/>
      <c r="J16" s="79"/>
      <c r="K16" s="79"/>
      <c r="L16" s="79"/>
      <c r="M16" s="79"/>
      <c r="N16" s="79"/>
      <c r="O16" s="79"/>
      <c r="P16" s="79"/>
      <c r="Q16" s="79"/>
      <c r="R16" s="79"/>
      <c r="S16" s="79"/>
      <c r="T16" s="79"/>
      <c r="U16" s="79"/>
      <c r="V16" s="79"/>
      <c r="W16" s="79"/>
      <c r="X16" s="79"/>
      <c r="Y16" s="79"/>
    </row>
    <row r="17" spans="1:26" ht="24" customHeight="1" x14ac:dyDescent="0.3">
      <c r="B17" s="134" t="s">
        <v>89</v>
      </c>
      <c r="C17" s="135">
        <f>E12</f>
        <v>0</v>
      </c>
      <c r="D17" s="157" t="str">
        <f>IF(E12&gt;0,"✅  Cofinanciación declarada — justifícala también en la memoria técnica","⚠️  Sin cofinanciación — E.2 puntuará 0")</f>
        <v>⚠️  Sin cofinanciación — E.2 puntuará 0</v>
      </c>
      <c r="E17" s="144"/>
      <c r="F17" s="138"/>
      <c r="G17" s="79"/>
      <c r="H17" s="79"/>
      <c r="I17" s="79"/>
      <c r="J17" s="79"/>
      <c r="K17" s="79"/>
      <c r="L17" s="79"/>
      <c r="M17" s="79"/>
      <c r="N17" s="79"/>
      <c r="O17" s="79"/>
      <c r="P17" s="79"/>
      <c r="Q17" s="79"/>
      <c r="R17" s="79"/>
      <c r="S17" s="79"/>
      <c r="T17" s="79"/>
      <c r="U17" s="79"/>
      <c r="V17" s="79"/>
      <c r="W17" s="79"/>
      <c r="X17" s="79"/>
      <c r="Y17" s="79"/>
    </row>
    <row r="18" spans="1:26" ht="24" customHeight="1" x14ac:dyDescent="0.3">
      <c r="B18" s="134" t="s">
        <v>90</v>
      </c>
      <c r="C18" s="135">
        <f>F12</f>
        <v>0</v>
      </c>
      <c r="D18" s="156" t="s">
        <v>91</v>
      </c>
      <c r="E18" s="144"/>
      <c r="F18" s="138"/>
      <c r="G18" s="79"/>
      <c r="H18" s="79"/>
      <c r="I18" s="79"/>
      <c r="J18" s="79"/>
      <c r="K18" s="79"/>
      <c r="L18" s="79"/>
      <c r="M18" s="79"/>
      <c r="N18" s="79"/>
      <c r="O18" s="79"/>
      <c r="P18" s="79"/>
      <c r="Q18" s="79"/>
      <c r="R18" s="79"/>
      <c r="S18" s="79"/>
      <c r="T18" s="79"/>
      <c r="U18" s="79"/>
      <c r="V18" s="79"/>
      <c r="W18" s="79"/>
      <c r="X18" s="79"/>
      <c r="Y18" s="79"/>
    </row>
    <row r="19" spans="1:26" x14ac:dyDescent="0.3">
      <c r="B19" s="86"/>
      <c r="C19" s="86"/>
      <c r="D19" s="86"/>
      <c r="E19" s="86"/>
      <c r="F19" s="86"/>
      <c r="G19" s="79"/>
      <c r="H19" s="79"/>
      <c r="I19" s="79"/>
      <c r="J19" s="79"/>
      <c r="K19" s="79"/>
      <c r="L19" s="79"/>
      <c r="M19" s="79"/>
      <c r="N19" s="79"/>
      <c r="O19" s="79"/>
      <c r="P19" s="79"/>
      <c r="Q19" s="79"/>
      <c r="R19" s="79"/>
      <c r="S19" s="79"/>
      <c r="T19" s="79"/>
      <c r="U19" s="79"/>
      <c r="V19" s="79"/>
      <c r="W19" s="79"/>
      <c r="X19" s="79"/>
      <c r="Y19" s="79"/>
    </row>
    <row r="20" spans="1:26" x14ac:dyDescent="0.3">
      <c r="A20" s="158" t="s">
        <v>92</v>
      </c>
      <c r="B20" s="159"/>
      <c r="C20" s="159"/>
      <c r="D20" s="159"/>
      <c r="E20" s="159"/>
      <c r="F20" s="160"/>
      <c r="G20" s="79"/>
      <c r="H20" s="79"/>
      <c r="I20" s="79"/>
      <c r="J20" s="79"/>
      <c r="K20" s="79"/>
      <c r="L20" s="79"/>
      <c r="M20" s="79"/>
      <c r="N20" s="79"/>
      <c r="O20" s="79"/>
      <c r="P20" s="79"/>
      <c r="Q20" s="79"/>
      <c r="R20" s="79"/>
      <c r="S20" s="79"/>
      <c r="T20" s="79"/>
      <c r="U20" s="79"/>
      <c r="V20" s="79"/>
      <c r="W20" s="79"/>
      <c r="X20" s="79"/>
      <c r="Y20" s="79"/>
    </row>
    <row r="21" spans="1:26" ht="24" customHeight="1" x14ac:dyDescent="0.3">
      <c r="B21" s="87" t="s">
        <v>93</v>
      </c>
      <c r="C21" s="149" t="s">
        <v>94</v>
      </c>
      <c r="D21" s="144"/>
      <c r="E21" s="144"/>
      <c r="F21" s="138"/>
      <c r="G21" s="79"/>
      <c r="H21" s="79"/>
      <c r="I21" s="79"/>
      <c r="J21" s="79"/>
      <c r="K21" s="79"/>
      <c r="L21" s="79"/>
      <c r="M21" s="79"/>
      <c r="N21" s="79"/>
      <c r="O21" s="79"/>
      <c r="P21" s="79"/>
      <c r="Q21" s="79"/>
      <c r="R21" s="79"/>
      <c r="S21" s="79"/>
      <c r="T21" s="79"/>
      <c r="U21" s="79"/>
      <c r="V21" s="79"/>
      <c r="W21" s="79"/>
      <c r="X21" s="79"/>
      <c r="Y21" s="79"/>
    </row>
    <row r="22" spans="1:26" ht="24" customHeight="1" x14ac:dyDescent="0.3">
      <c r="B22" s="87" t="s">
        <v>95</v>
      </c>
      <c r="C22" s="149" t="s">
        <v>96</v>
      </c>
      <c r="D22" s="144"/>
      <c r="E22" s="144"/>
      <c r="F22" s="138"/>
      <c r="G22" s="79"/>
      <c r="H22" s="79"/>
      <c r="I22" s="79"/>
      <c r="J22" s="79"/>
      <c r="K22" s="79"/>
      <c r="L22" s="79"/>
      <c r="M22" s="79"/>
      <c r="N22" s="79"/>
      <c r="O22" s="79"/>
      <c r="P22" s="79"/>
      <c r="Q22" s="79"/>
      <c r="R22" s="79"/>
      <c r="S22" s="79"/>
      <c r="T22" s="79"/>
      <c r="U22" s="79"/>
      <c r="V22" s="79"/>
      <c r="W22" s="79"/>
      <c r="X22" s="79"/>
      <c r="Y22" s="79"/>
    </row>
    <row r="23" spans="1:26" ht="36" customHeight="1" x14ac:dyDescent="0.3">
      <c r="B23" s="87" t="s">
        <v>97</v>
      </c>
      <c r="C23" s="149" t="s">
        <v>98</v>
      </c>
      <c r="D23" s="144"/>
      <c r="E23" s="144"/>
      <c r="F23" s="138"/>
      <c r="G23" s="79"/>
      <c r="H23" s="79"/>
      <c r="I23" s="79"/>
      <c r="J23" s="79"/>
      <c r="K23" s="79"/>
      <c r="L23" s="79"/>
      <c r="M23" s="79"/>
      <c r="N23" s="79"/>
      <c r="O23" s="79"/>
      <c r="P23" s="79"/>
      <c r="Q23" s="79"/>
      <c r="R23" s="79"/>
      <c r="S23" s="79"/>
      <c r="T23" s="79"/>
      <c r="U23" s="79"/>
      <c r="V23" s="79"/>
      <c r="W23" s="79"/>
      <c r="X23" s="79"/>
      <c r="Y23" s="79"/>
    </row>
    <row r="24" spans="1:26" ht="24" customHeight="1" x14ac:dyDescent="0.3">
      <c r="B24" s="87" t="s">
        <v>99</v>
      </c>
      <c r="C24" s="149" t="s">
        <v>100</v>
      </c>
      <c r="D24" s="144"/>
      <c r="E24" s="144"/>
      <c r="F24" s="138"/>
      <c r="G24" s="79"/>
      <c r="H24" s="79"/>
      <c r="I24" s="79"/>
      <c r="J24" s="79"/>
      <c r="K24" s="79"/>
      <c r="L24" s="79"/>
      <c r="M24" s="79"/>
      <c r="N24" s="79"/>
      <c r="O24" s="79"/>
      <c r="P24" s="79"/>
      <c r="Q24" s="79"/>
      <c r="R24" s="79"/>
      <c r="S24" s="79"/>
      <c r="T24" s="79"/>
      <c r="U24" s="79"/>
      <c r="V24" s="79"/>
      <c r="W24" s="79"/>
      <c r="X24" s="79"/>
      <c r="Y24" s="79"/>
    </row>
    <row r="25" spans="1:26" ht="36" customHeight="1" x14ac:dyDescent="0.3">
      <c r="B25" s="87" t="s">
        <v>101</v>
      </c>
      <c r="C25" s="149" t="s">
        <v>102</v>
      </c>
      <c r="D25" s="144"/>
      <c r="E25" s="144"/>
      <c r="F25" s="138"/>
      <c r="G25" s="79"/>
      <c r="H25" s="79"/>
      <c r="I25" s="79"/>
      <c r="J25" s="79"/>
      <c r="K25" s="79"/>
      <c r="L25" s="79"/>
      <c r="M25" s="79"/>
      <c r="N25" s="79"/>
      <c r="O25" s="79"/>
      <c r="P25" s="79"/>
      <c r="Q25" s="79"/>
      <c r="R25" s="79"/>
      <c r="S25" s="79"/>
      <c r="T25" s="79"/>
      <c r="U25" s="79"/>
      <c r="V25" s="79"/>
      <c r="W25" s="79"/>
      <c r="X25" s="79"/>
      <c r="Y25" s="79"/>
    </row>
    <row r="26" spans="1:26" x14ac:dyDescent="0.3">
      <c r="B26" s="87" t="s">
        <v>103</v>
      </c>
      <c r="C26" s="149" t="s">
        <v>104</v>
      </c>
      <c r="D26" s="144"/>
      <c r="E26" s="144"/>
      <c r="F26" s="138"/>
      <c r="G26" s="79"/>
      <c r="H26" s="79"/>
      <c r="I26" s="79"/>
      <c r="J26" s="79"/>
      <c r="K26" s="79"/>
      <c r="L26" s="79"/>
      <c r="M26" s="79"/>
      <c r="N26" s="79"/>
      <c r="O26" s="79"/>
      <c r="P26" s="79"/>
      <c r="Q26" s="79"/>
      <c r="R26" s="79"/>
      <c r="S26" s="79"/>
      <c r="T26" s="79"/>
      <c r="U26" s="79"/>
      <c r="V26" s="79"/>
      <c r="W26" s="79"/>
      <c r="X26" s="79"/>
      <c r="Y26" s="79"/>
    </row>
    <row r="27" spans="1:26" ht="32.4" customHeight="1" x14ac:dyDescent="0.3">
      <c r="A27" s="155"/>
      <c r="B27" s="148"/>
      <c r="C27" s="148"/>
      <c r="D27" s="148"/>
      <c r="E27" s="148"/>
      <c r="F27" s="148"/>
      <c r="G27" s="79"/>
      <c r="H27" s="79"/>
      <c r="I27" s="79"/>
      <c r="J27" s="79"/>
      <c r="K27" s="79"/>
      <c r="L27" s="79"/>
      <c r="M27" s="79"/>
      <c r="N27" s="79"/>
      <c r="O27" s="79"/>
      <c r="P27" s="79"/>
      <c r="Q27" s="79"/>
      <c r="R27" s="79"/>
      <c r="S27" s="79"/>
      <c r="T27" s="79"/>
      <c r="U27" s="79"/>
      <c r="V27" s="79"/>
      <c r="W27" s="79"/>
      <c r="X27" s="79"/>
      <c r="Y27" s="79"/>
      <c r="Z27" s="79"/>
    </row>
    <row r="28" spans="1:26" x14ac:dyDescent="0.3">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row>
    <row r="29" spans="1:26" ht="22.05" customHeight="1" x14ac:dyDescent="0.3">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row>
    <row r="30" spans="1:26" x14ac:dyDescent="0.3">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row>
    <row r="31" spans="1:26" x14ac:dyDescent="0.3">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row>
    <row r="32" spans="1:26" x14ac:dyDescent="0.3">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row>
    <row r="33" spans="1:26" x14ac:dyDescent="0.3">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row>
    <row r="34" spans="1:26" x14ac:dyDescent="0.3">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row>
    <row r="35" spans="1:26" x14ac:dyDescent="0.3">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row>
    <row r="36" spans="1:26" x14ac:dyDescent="0.3">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row>
    <row r="37" spans="1:26" x14ac:dyDescent="0.3">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row>
    <row r="38" spans="1:26" x14ac:dyDescent="0.3">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spans="1:26" x14ac:dyDescent="0.3">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spans="1:26" x14ac:dyDescent="0.3">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41" spans="1:26" x14ac:dyDescent="0.3">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row>
    <row r="42" spans="1:26" x14ac:dyDescent="0.3">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row>
    <row r="43" spans="1:26" x14ac:dyDescent="0.3">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spans="1:26" x14ac:dyDescent="0.3">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spans="1:26" x14ac:dyDescent="0.3">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row>
    <row r="46" spans="1:26" x14ac:dyDescent="0.3">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row>
    <row r="47" spans="1:26" x14ac:dyDescent="0.3">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spans="1:26" x14ac:dyDescent="0.3">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row>
    <row r="49" spans="1:26" x14ac:dyDescent="0.3">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spans="1:26" x14ac:dyDescent="0.3">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2" spans="1:26" hidden="1" x14ac:dyDescent="0.3"/>
    <row r="53" spans="1:26" hidden="1" x14ac:dyDescent="0.3"/>
    <row r="54" spans="1:26" hidden="1" x14ac:dyDescent="0.3"/>
    <row r="55" spans="1:26" hidden="1" x14ac:dyDescent="0.3"/>
    <row r="56" spans="1:26" hidden="1" x14ac:dyDescent="0.3"/>
    <row r="57" spans="1:26" hidden="1" x14ac:dyDescent="0.3"/>
    <row r="58" spans="1:26" hidden="1" x14ac:dyDescent="0.3"/>
    <row r="59" spans="1:26" hidden="1" x14ac:dyDescent="0.3"/>
    <row r="60" spans="1:26" hidden="1" x14ac:dyDescent="0.3"/>
    <row r="61" spans="1:26" hidden="1" x14ac:dyDescent="0.3"/>
    <row r="62" spans="1:26" hidden="1" x14ac:dyDescent="0.3"/>
    <row r="63" spans="1:26" hidden="1" x14ac:dyDescent="0.3"/>
    <row r="64" spans="1:26" hidden="1" x14ac:dyDescent="0.3"/>
    <row r="65" hidden="1" x14ac:dyDescent="0.3"/>
    <row r="66" hidden="1" x14ac:dyDescent="0.3"/>
  </sheetData>
  <sheetProtection password="FF8F" sheet="1"/>
  <mergeCells count="16">
    <mergeCell ref="A27:F27"/>
    <mergeCell ref="D18:F18"/>
    <mergeCell ref="C21:F21"/>
    <mergeCell ref="D17:F17"/>
    <mergeCell ref="C25:F25"/>
    <mergeCell ref="C24:F24"/>
    <mergeCell ref="A20:F20"/>
    <mergeCell ref="C22:F22"/>
    <mergeCell ref="C23:F23"/>
    <mergeCell ref="A14:F14"/>
    <mergeCell ref="A1:F1"/>
    <mergeCell ref="C26:F26"/>
    <mergeCell ref="B3:F3"/>
    <mergeCell ref="D15:F15"/>
    <mergeCell ref="D16:F16"/>
    <mergeCell ref="B12:C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2"/>
  <sheetViews>
    <sheetView showGridLines="0" workbookViewId="0">
      <selection activeCell="J33" sqref="J33"/>
    </sheetView>
  </sheetViews>
  <sheetFormatPr baseColWidth="10" defaultColWidth="8.88671875" defaultRowHeight="14.4" x14ac:dyDescent="0.3"/>
  <cols>
    <col min="1" max="1" width="8.88671875" style="123" customWidth="1"/>
    <col min="2" max="2" width="6.77734375" style="122" customWidth="1"/>
    <col min="3" max="3" width="51" style="122" customWidth="1"/>
    <col min="4" max="4" width="23.21875" style="122" customWidth="1"/>
    <col min="5" max="5" width="53.88671875" style="122" customWidth="1"/>
    <col min="6" max="6" width="8" style="122" customWidth="1"/>
  </cols>
  <sheetData>
    <row r="1" spans="2:6" ht="28.05" customHeight="1" x14ac:dyDescent="0.3">
      <c r="B1" s="169" t="s">
        <v>105</v>
      </c>
      <c r="C1" s="170"/>
      <c r="D1" s="170"/>
      <c r="E1" s="170"/>
      <c r="F1" s="171"/>
    </row>
    <row r="2" spans="2:6" ht="30" customHeight="1" x14ac:dyDescent="0.3">
      <c r="B2" s="166" t="s">
        <v>106</v>
      </c>
      <c r="C2" s="140"/>
      <c r="D2" s="140"/>
      <c r="E2" s="140"/>
      <c r="F2" s="141"/>
    </row>
    <row r="3" spans="2:6" ht="7.95" customHeight="1" x14ac:dyDescent="0.3"/>
    <row r="4" spans="2:6" ht="22.05" customHeight="1" x14ac:dyDescent="0.3">
      <c r="C4" s="165" t="s">
        <v>107</v>
      </c>
      <c r="D4" s="140"/>
      <c r="E4" s="140"/>
    </row>
    <row r="5" spans="2:6" ht="18" customHeight="1" x14ac:dyDescent="0.3">
      <c r="C5" s="11" t="s">
        <v>108</v>
      </c>
      <c r="D5" s="12">
        <f>COUNTA('00_DATOS SOLICITUD'!C32:C81)+IF(COUNTA('00_DATOS SOLICITUD'!C28:C28)&gt;0,1,0)</f>
        <v>0</v>
      </c>
      <c r="E5" s="5" t="s">
        <v>109</v>
      </c>
    </row>
    <row r="6" spans="2:6" ht="18" customHeight="1" x14ac:dyDescent="0.3">
      <c r="C6" s="13" t="s">
        <v>110</v>
      </c>
      <c r="D6" s="12">
        <f>COUNTIF('00_DATOS SOLICITUD'!Q28:Q81,"S")</f>
        <v>0</v>
      </c>
      <c r="E6" s="8" t="s">
        <v>111</v>
      </c>
    </row>
    <row r="7" spans="2:6" ht="18" customHeight="1" x14ac:dyDescent="0.3">
      <c r="C7" s="11" t="s">
        <v>112</v>
      </c>
      <c r="D7" s="14">
        <f>IFERROR(D6/D5,0)</f>
        <v>0</v>
      </c>
      <c r="E7" s="5" t="s">
        <v>113</v>
      </c>
    </row>
    <row r="8" spans="2:6" ht="18" customHeight="1" x14ac:dyDescent="0.3">
      <c r="C8" s="165" t="s">
        <v>114</v>
      </c>
      <c r="D8" s="140"/>
      <c r="E8" s="140"/>
      <c r="F8" s="119"/>
    </row>
    <row r="9" spans="2:6" ht="18" customHeight="1" x14ac:dyDescent="0.3">
      <c r="C9" s="11" t="s">
        <v>115</v>
      </c>
      <c r="D9" s="12">
        <f>COUNTIF('00_DATOS SOLICITUD'!P28:P81,"H")</f>
        <v>0</v>
      </c>
      <c r="E9" s="5" t="s">
        <v>116</v>
      </c>
    </row>
    <row r="10" spans="2:6" ht="18" customHeight="1" x14ac:dyDescent="0.3">
      <c r="C10" s="13" t="s">
        <v>117</v>
      </c>
      <c r="D10" s="12">
        <f>COUNTIF('00_DATOS SOLICITUD'!P28:P81,"M")</f>
        <v>0</v>
      </c>
      <c r="E10" s="8" t="s">
        <v>118</v>
      </c>
    </row>
    <row r="11" spans="2:6" ht="18" customHeight="1" x14ac:dyDescent="0.3">
      <c r="C11" s="50" t="s">
        <v>119</v>
      </c>
      <c r="D11" s="14">
        <f>IFERROR(D10/(D9+D10),0)</f>
        <v>0</v>
      </c>
      <c r="E11" s="5" t="s">
        <v>120</v>
      </c>
    </row>
    <row r="12" spans="2:6" ht="24" customHeight="1" x14ac:dyDescent="0.3">
      <c r="C12" s="47" t="s">
        <v>121</v>
      </c>
      <c r="D12" s="15">
        <f>IF((D9+D10)=0,0,IF(D9=0,1.5,IF(IFERROR(D10/(D9+D10),0)&gt;=0.47,2,IF(IFERROR(D10/(D9+D10),0)&gt;=0.3,1,0))))</f>
        <v>0</v>
      </c>
      <c r="E12" s="6" t="s">
        <v>122</v>
      </c>
    </row>
    <row r="13" spans="2:6" ht="18" customHeight="1" x14ac:dyDescent="0.3">
      <c r="C13" s="165" t="s">
        <v>123</v>
      </c>
      <c r="D13" s="140"/>
      <c r="E13" s="140"/>
      <c r="F13" s="119"/>
    </row>
    <row r="14" spans="2:6" ht="18" customHeight="1" x14ac:dyDescent="0.3">
      <c r="C14" s="13" t="s">
        <v>124</v>
      </c>
      <c r="D14" s="12">
        <f>COUNTIF('00_DATOS SOLICITUD'!Q28:Q81,"S")</f>
        <v>0</v>
      </c>
      <c r="E14" s="8" t="s">
        <v>125</v>
      </c>
    </row>
    <row r="15" spans="2:6" ht="18" customHeight="1" x14ac:dyDescent="0.3">
      <c r="C15" s="11" t="s">
        <v>126</v>
      </c>
      <c r="D15" s="12">
        <f>COUNTIFS('00_DATOS SOLICITUD'!Q28:Q81,"S",'00_DATOS SOLICITUD'!N28:N81,"&gt;="&amp;1991)</f>
        <v>0</v>
      </c>
      <c r="E15" s="5" t="s">
        <v>127</v>
      </c>
    </row>
    <row r="16" spans="2:6" ht="18" customHeight="1" x14ac:dyDescent="0.3">
      <c r="C16" s="13" t="s">
        <v>128</v>
      </c>
      <c r="D16" s="12">
        <f>COUNTIFS('00_DATOS SOLICITUD'!Q28:Q81,"S",'00_DATOS SOLICITUD'!N28:N81,"&gt;="&amp;1991,'00_DATOS SOLICITUD'!T28:T81,"&lt;&gt;")+IF(AND('00_DATOS SOLICITUD'!Q28="S",ISNUMBER('00_DATOS SOLICITUD'!N28),'00_DATOS SOLICITUD'!N28&gt;=1991,'00_DATOS SOLICITUD'!T28&lt;&gt;""),1,0)</f>
        <v>0</v>
      </c>
      <c r="E16" s="8" t="s">
        <v>129</v>
      </c>
    </row>
    <row r="17" spans="2:8" ht="18" customHeight="1" x14ac:dyDescent="0.3">
      <c r="C17" s="50" t="s">
        <v>130</v>
      </c>
      <c r="D17" s="14">
        <f>IFERROR(D16/D14,0)</f>
        <v>0</v>
      </c>
      <c r="E17" s="5" t="s">
        <v>131</v>
      </c>
    </row>
    <row r="18" spans="2:8" ht="24" customHeight="1" x14ac:dyDescent="0.3">
      <c r="C18" s="47" t="s">
        <v>132</v>
      </c>
      <c r="D18" s="15">
        <f>IF(D14=0,0,IF(IFERROR(D16/D14,0)&gt;=0.47,2,IF(IFERROR(D16/D14,0)&gt;=0.3,1,0)))</f>
        <v>0</v>
      </c>
      <c r="E18" s="6" t="s">
        <v>133</v>
      </c>
      <c r="H18" s="46"/>
    </row>
    <row r="19" spans="2:8" ht="22.05" customHeight="1" x14ac:dyDescent="0.3">
      <c r="C19" s="165" t="s">
        <v>134</v>
      </c>
      <c r="D19" s="140"/>
      <c r="E19" s="140"/>
      <c r="F19" s="37"/>
      <c r="G19" s="37"/>
      <c r="H19" s="52"/>
    </row>
    <row r="20" spans="2:8" ht="18" customHeight="1" x14ac:dyDescent="0.3">
      <c r="B20" s="25"/>
      <c r="C20" s="26" t="s">
        <v>135</v>
      </c>
      <c r="D20" s="27" t="str">
        <f>IF(COUNTIFS('00_DATOS SOLICITUD'!B85:B93,"Institución pública",'00_DATOS SOLICITUD'!F85:F93,"S")&gt;0,"SÍ","NO")</f>
        <v>NO</v>
      </c>
      <c r="E20" s="28" t="s">
        <v>136</v>
      </c>
      <c r="F20" s="25"/>
      <c r="H20" s="52"/>
    </row>
    <row r="21" spans="2:8" ht="18" customHeight="1" x14ac:dyDescent="0.3">
      <c r="B21" s="25"/>
      <c r="C21" s="29" t="s">
        <v>137</v>
      </c>
      <c r="D21" s="27" t="str">
        <f>IF(COUNTIFS('00_DATOS SOLICITUD'!B85:B93,"Federación deportiva",'00_DATOS SOLICITUD'!F85:F93,"S")&gt;0,"SÍ","NO")</f>
        <v>NO</v>
      </c>
      <c r="E21" s="30" t="s">
        <v>138</v>
      </c>
      <c r="F21" s="25"/>
      <c r="H21" s="52"/>
    </row>
    <row r="22" spans="2:8" ht="18" customHeight="1" x14ac:dyDescent="0.3">
      <c r="B22" s="25"/>
      <c r="C22" s="26" t="s">
        <v>139</v>
      </c>
      <c r="D22" s="27" t="str">
        <f>IF(COUNTIFS('00_DATOS SOLICITUD'!B85:B93,"Institución privada",'00_DATOS SOLICITUD'!F85:F93,"S")&gt;0,"SÍ","NO")</f>
        <v>NO</v>
      </c>
      <c r="E22" s="28" t="s">
        <v>140</v>
      </c>
      <c r="F22" s="25"/>
      <c r="H22" s="52"/>
    </row>
    <row r="23" spans="2:8" ht="18" customHeight="1" x14ac:dyDescent="0.3">
      <c r="B23" s="25"/>
      <c r="C23" s="51" t="s">
        <v>141</v>
      </c>
      <c r="D23" s="27">
        <f>COUNTIF(D20:D22,"SÍ")</f>
        <v>0</v>
      </c>
      <c r="E23" s="30" t="s">
        <v>142</v>
      </c>
      <c r="F23" s="25"/>
      <c r="H23" s="52"/>
    </row>
    <row r="24" spans="2:8" ht="22.05" customHeight="1" x14ac:dyDescent="0.3">
      <c r="B24" s="25"/>
      <c r="C24" s="48" t="s">
        <v>143</v>
      </c>
      <c r="D24" s="31">
        <f>IF(D23=3,2,IF(D23=2,1.5,IF(D23=1,1,0)))</f>
        <v>0</v>
      </c>
      <c r="E24" s="32" t="s">
        <v>144</v>
      </c>
      <c r="F24" s="25"/>
      <c r="H24" s="52"/>
    </row>
    <row r="25" spans="2:8" ht="22.05" customHeight="1" x14ac:dyDescent="0.3">
      <c r="C25" s="163" t="s">
        <v>145</v>
      </c>
      <c r="D25" s="164"/>
      <c r="E25" s="164"/>
      <c r="F25" s="37"/>
      <c r="G25" s="37"/>
    </row>
    <row r="26" spans="2:8" ht="18" customHeight="1" x14ac:dyDescent="0.3">
      <c r="B26" s="25"/>
      <c r="C26" s="29" t="s">
        <v>146</v>
      </c>
      <c r="D26" s="33">
        <f>'00_DATOS SOLICITUD'!C15</f>
        <v>0</v>
      </c>
      <c r="E26" s="34" t="s">
        <v>147</v>
      </c>
      <c r="F26" s="25"/>
    </row>
    <row r="27" spans="2:8" ht="22.05" customHeight="1" x14ac:dyDescent="0.3">
      <c r="B27" s="25"/>
      <c r="C27" s="49" t="s">
        <v>148</v>
      </c>
      <c r="D27" s="35" t="str">
        <f>IF('00_DATOS SOLICITUD'!D15="No",2,IF('00_DATOS SOLICITUD'!D15="Sí",0,""))</f>
        <v/>
      </c>
      <c r="E27" s="32" t="s">
        <v>149</v>
      </c>
      <c r="F27" s="25"/>
    </row>
    <row r="28" spans="2:8" ht="22.05" customHeight="1" x14ac:dyDescent="0.3">
      <c r="C28" s="163" t="s">
        <v>150</v>
      </c>
      <c r="D28" s="164"/>
      <c r="E28" s="164"/>
    </row>
    <row r="29" spans="2:8" ht="18" customHeight="1" x14ac:dyDescent="0.3">
      <c r="C29" s="38" t="s">
        <v>151</v>
      </c>
      <c r="D29" s="39">
        <f>COUNTIF('00_DATOS SOLICITUD'!F97:F121,"España")</f>
        <v>0</v>
      </c>
      <c r="E29" s="40" t="s">
        <v>152</v>
      </c>
    </row>
    <row r="30" spans="2:8" ht="18" customHeight="1" x14ac:dyDescent="0.3">
      <c r="C30" s="41" t="s">
        <v>153</v>
      </c>
      <c r="D30" s="39">
        <f>COUNTIF('00_DATOS SOLICITUD'!F97:F121,"Extranjera")</f>
        <v>0</v>
      </c>
      <c r="E30" s="42" t="s">
        <v>154</v>
      </c>
    </row>
    <row r="31" spans="2:8" ht="22.05" customHeight="1" x14ac:dyDescent="0.3">
      <c r="C31" s="43" t="s">
        <v>155</v>
      </c>
      <c r="D31" s="44">
        <f>D29+D30</f>
        <v>0</v>
      </c>
      <c r="E31" s="45" t="s">
        <v>156</v>
      </c>
    </row>
    <row r="32" spans="2:8" ht="22.05" customHeight="1" x14ac:dyDescent="0.3">
      <c r="B32" s="25"/>
      <c r="C32" s="48" t="s">
        <v>157</v>
      </c>
      <c r="D32" s="31" t="str">
        <f>IF(D29&gt;=4,"✅ GO — "&amp;D29&amp;" universidades españolas","❌ NO-GO — solo "&amp;D29&amp;" univ. españolas (mín. 4)")</f>
        <v>❌ NO-GO — solo 0 univ. españolas (mín. 4)</v>
      </c>
      <c r="E32" s="32" t="s">
        <v>158</v>
      </c>
      <c r="F32" s="25"/>
    </row>
    <row r="33" spans="2:9" s="123" customFormat="1" ht="22.05" customHeight="1" x14ac:dyDescent="0.3">
      <c r="B33" s="103"/>
      <c r="C33" s="104" t="s">
        <v>159</v>
      </c>
      <c r="D33" s="105">
        <f>IF(D29&gt;10,2,IF(D29&gt;=5,1,0))</f>
        <v>0</v>
      </c>
      <c r="E33" s="106" t="s">
        <v>160</v>
      </c>
      <c r="F33" s="25"/>
    </row>
    <row r="34" spans="2:9" s="123" customFormat="1" ht="22.05" customHeight="1" x14ac:dyDescent="0.3">
      <c r="B34" s="103"/>
      <c r="C34" s="104" t="s">
        <v>161</v>
      </c>
      <c r="D34" s="105">
        <f>IF(D30&gt;6,2,IF(D30&gt;=4,1.5,IF(D30&gt;=1,1,0)))</f>
        <v>0</v>
      </c>
      <c r="E34" s="106" t="s">
        <v>162</v>
      </c>
      <c r="F34" s="25"/>
    </row>
    <row r="35" spans="2:9" ht="22.05" customHeight="1" x14ac:dyDescent="0.3">
      <c r="B35" s="25"/>
      <c r="C35" s="49" t="s">
        <v>163</v>
      </c>
      <c r="D35" s="35">
        <f>D33+D34</f>
        <v>0</v>
      </c>
      <c r="E35" s="32" t="s">
        <v>164</v>
      </c>
      <c r="F35" s="25"/>
    </row>
    <row r="36" spans="2:9" ht="7.95" customHeight="1" thickBot="1" x14ac:dyDescent="0.35">
      <c r="G36" s="36"/>
    </row>
    <row r="37" spans="2:9" ht="24" customHeight="1" thickBot="1" x14ac:dyDescent="0.35">
      <c r="C37" s="172" t="s">
        <v>165</v>
      </c>
      <c r="D37" s="170"/>
      <c r="E37" s="170"/>
      <c r="F37" s="170"/>
      <c r="G37" s="36"/>
    </row>
    <row r="38" spans="2:9" ht="18" customHeight="1" x14ac:dyDescent="0.3">
      <c r="C38" s="16" t="s">
        <v>166</v>
      </c>
      <c r="D38" s="16" t="s">
        <v>167</v>
      </c>
      <c r="E38" s="16" t="s">
        <v>168</v>
      </c>
      <c r="F38" s="16" t="s">
        <v>169</v>
      </c>
      <c r="G38" s="36"/>
    </row>
    <row r="39" spans="2:9" ht="22.05" customHeight="1" x14ac:dyDescent="0.3">
      <c r="C39" s="58" t="s">
        <v>170</v>
      </c>
      <c r="D39" s="53">
        <f>D12+D18</f>
        <v>0</v>
      </c>
      <c r="E39" s="54" t="s">
        <v>171</v>
      </c>
      <c r="F39" s="55">
        <v>4</v>
      </c>
    </row>
    <row r="40" spans="2:9" ht="24" customHeight="1" x14ac:dyDescent="0.3">
      <c r="C40" s="58" t="s">
        <v>172</v>
      </c>
      <c r="D40" s="56">
        <f>D24</f>
        <v>0</v>
      </c>
      <c r="E40" s="59" t="s">
        <v>173</v>
      </c>
      <c r="F40" s="57">
        <v>2</v>
      </c>
      <c r="G40" s="36"/>
    </row>
    <row r="41" spans="2:9" ht="24" customHeight="1" x14ac:dyDescent="0.3">
      <c r="C41" s="58" t="s">
        <v>174</v>
      </c>
      <c r="D41" s="56" t="str">
        <f>D27</f>
        <v/>
      </c>
      <c r="E41" s="59" t="s">
        <v>175</v>
      </c>
      <c r="F41" s="57">
        <v>2</v>
      </c>
    </row>
    <row r="42" spans="2:9" ht="24" customHeight="1" x14ac:dyDescent="0.3">
      <c r="C42" s="58" t="s">
        <v>176</v>
      </c>
      <c r="D42" s="56">
        <f>IF('01_PRESUPUESTO'!E12&gt;0,5,0)</f>
        <v>0</v>
      </c>
      <c r="E42" s="59" t="s">
        <v>177</v>
      </c>
      <c r="F42" s="57">
        <v>5</v>
      </c>
      <c r="I42" t="s">
        <v>178</v>
      </c>
    </row>
    <row r="43" spans="2:9" s="66" customFormat="1" ht="6" customHeight="1" x14ac:dyDescent="0.3">
      <c r="C43" t="s">
        <v>179</v>
      </c>
      <c r="D43">
        <f>D35</f>
        <v>0</v>
      </c>
      <c r="E43" t="s">
        <v>180</v>
      </c>
      <c r="F43">
        <v>4</v>
      </c>
    </row>
    <row r="44" spans="2:9" ht="21.6" customHeight="1" thickBot="1" x14ac:dyDescent="0.35">
      <c r="B44" s="123"/>
      <c r="C44" s="60"/>
      <c r="D44" s="61"/>
      <c r="E44" s="62"/>
      <c r="F44" s="63"/>
    </row>
    <row r="45" spans="2:9" ht="19.8" customHeight="1" thickBot="1" x14ac:dyDescent="0.35">
      <c r="C45" s="17" t="s">
        <v>181</v>
      </c>
      <c r="D45" s="18" t="e">
        <f>D39+D40+D41+D42+D43</f>
        <v>#VALUE!</v>
      </c>
      <c r="E45" s="64" t="s">
        <v>182</v>
      </c>
      <c r="F45" s="65">
        <v>17</v>
      </c>
    </row>
    <row r="46" spans="2:9" ht="22.05" customHeight="1" x14ac:dyDescent="0.3">
      <c r="B46" s="123"/>
      <c r="C46" s="167"/>
      <c r="D46" s="148"/>
      <c r="E46" s="148"/>
      <c r="F46" s="148"/>
    </row>
    <row r="47" spans="2:9" ht="22.05" customHeight="1" x14ac:dyDescent="0.3">
      <c r="C47" s="123"/>
      <c r="D47" s="168"/>
      <c r="E47" s="148"/>
      <c r="F47" s="148"/>
    </row>
    <row r="48" spans="2:9" x14ac:dyDescent="0.3">
      <c r="D48" s="168"/>
      <c r="E48" s="148"/>
      <c r="F48" s="148"/>
    </row>
    <row r="49" spans="4:4" ht="14.4" customHeight="1" x14ac:dyDescent="0.3">
      <c r="D49" s="123"/>
    </row>
    <row r="50" spans="4:4" ht="14.4" customHeight="1" x14ac:dyDescent="0.3"/>
    <row r="51" spans="4:4" ht="14.4" customHeight="1" x14ac:dyDescent="0.3"/>
    <row r="52" spans="4:4" ht="14.4" customHeight="1" x14ac:dyDescent="0.3"/>
  </sheetData>
  <sheetProtection password="EA04" sheet="1"/>
  <mergeCells count="12">
    <mergeCell ref="C46:F46"/>
    <mergeCell ref="C4:E4"/>
    <mergeCell ref="D48:F48"/>
    <mergeCell ref="B1:F1"/>
    <mergeCell ref="C37:F37"/>
    <mergeCell ref="D47:F47"/>
    <mergeCell ref="C25:E25"/>
    <mergeCell ref="C28:E28"/>
    <mergeCell ref="C13:E13"/>
    <mergeCell ref="B2:F2"/>
    <mergeCell ref="C19:E19"/>
    <mergeCell ref="C8:E8"/>
  </mergeCells>
  <dataValidations count="1">
    <dataValidation type="list" allowBlank="1" showErrorMessage="1" sqref="D47:F48" xr:uid="{00000000-0002-0000-0200-000000000000}">
      <formula1>"GO - ADMITIDO,NO-GO - EXCLUIDO,SUBSANAR"</formula1>
    </dataValidation>
  </dataValidations>
  <pageMargins left="0.75" right="0.75" top="1" bottom="1" header="0.5" footer="0.5"/>
  <pageSetup paperSize="9" scale="49"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
  <sheetViews>
    <sheetView workbookViewId="0">
      <selection activeCell="K34" sqref="K34"/>
    </sheetView>
  </sheetViews>
  <sheetFormatPr baseColWidth="10" defaultColWidth="8.88671875" defaultRowHeight="14.4" x14ac:dyDescent="0.3"/>
  <cols>
    <col min="1" max="1" width="28.109375" style="122" bestFit="1" customWidth="1"/>
  </cols>
  <sheetData>
    <row r="1" spans="1:4" x14ac:dyDescent="0.3">
      <c r="A1" t="s">
        <v>183</v>
      </c>
      <c r="B1" t="s">
        <v>184</v>
      </c>
      <c r="C1" t="s">
        <v>185</v>
      </c>
      <c r="D1" t="s">
        <v>186</v>
      </c>
    </row>
    <row r="2" spans="1:4" x14ac:dyDescent="0.3">
      <c r="A2" t="s">
        <v>187</v>
      </c>
      <c r="B2" t="s">
        <v>188</v>
      </c>
      <c r="C2" t="s">
        <v>189</v>
      </c>
      <c r="D2" t="s">
        <v>190</v>
      </c>
    </row>
    <row r="3" spans="1:4" x14ac:dyDescent="0.3">
      <c r="A3" t="s">
        <v>191</v>
      </c>
      <c r="B3" t="s">
        <v>192</v>
      </c>
      <c r="C3" t="s">
        <v>193</v>
      </c>
      <c r="D3" t="s">
        <v>194</v>
      </c>
    </row>
    <row r="4" spans="1:4" x14ac:dyDescent="0.3">
      <c r="A4" t="s">
        <v>195</v>
      </c>
      <c r="B4" t="s">
        <v>196</v>
      </c>
      <c r="C4" t="s">
        <v>197</v>
      </c>
    </row>
    <row r="5" spans="1:4" x14ac:dyDescent="0.3">
      <c r="A5" t="s">
        <v>198</v>
      </c>
      <c r="B5" t="s">
        <v>199</v>
      </c>
      <c r="C5" t="s">
        <v>200</v>
      </c>
    </row>
    <row r="6" spans="1:4" x14ac:dyDescent="0.3">
      <c r="A6" t="s">
        <v>201</v>
      </c>
      <c r="B6" t="s">
        <v>202</v>
      </c>
      <c r="C6" t="s">
        <v>201</v>
      </c>
    </row>
    <row r="7" spans="1:4" x14ac:dyDescent="0.3">
      <c r="A7" t="s">
        <v>203</v>
      </c>
      <c r="B7" t="s">
        <v>204</v>
      </c>
      <c r="C7" t="s">
        <v>205</v>
      </c>
    </row>
    <row r="8" spans="1:4" x14ac:dyDescent="0.3">
      <c r="A8" t="s">
        <v>206</v>
      </c>
      <c r="B8" t="s">
        <v>207</v>
      </c>
      <c r="C8" t="s">
        <v>208</v>
      </c>
    </row>
    <row r="9" spans="1:4" x14ac:dyDescent="0.3">
      <c r="A9" t="s">
        <v>209</v>
      </c>
      <c r="B9" t="s">
        <v>210</v>
      </c>
      <c r="C9" t="s">
        <v>211</v>
      </c>
    </row>
    <row r="10" spans="1:4" x14ac:dyDescent="0.3">
      <c r="B10" t="s">
        <v>212</v>
      </c>
    </row>
    <row r="11" spans="1:4" x14ac:dyDescent="0.3">
      <c r="B11" t="s">
        <v>213</v>
      </c>
    </row>
  </sheetData>
  <sheetProtection password="EA04" sheet="1"/>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9"/>
  <sheetViews>
    <sheetView showGridLines="0" topLeftCell="A9" workbookViewId="0">
      <selection activeCell="I11" sqref="I11"/>
    </sheetView>
  </sheetViews>
  <sheetFormatPr baseColWidth="10" defaultColWidth="8.88671875" defaultRowHeight="14.4" x14ac:dyDescent="0.3"/>
  <cols>
    <col min="1" max="1" width="38" style="122" customWidth="1"/>
    <col min="2" max="2" width="55" style="122" customWidth="1"/>
  </cols>
  <sheetData>
    <row r="1" spans="1:2" ht="22.05" customHeight="1" x14ac:dyDescent="0.3">
      <c r="A1" s="88" t="s">
        <v>214</v>
      </c>
    </row>
    <row r="2" spans="1:2" ht="16.05" customHeight="1" x14ac:dyDescent="0.3">
      <c r="A2" s="89" t="s">
        <v>215</v>
      </c>
    </row>
    <row r="4" spans="1:2" ht="16.05" customHeight="1" x14ac:dyDescent="0.3">
      <c r="A4" s="90" t="s">
        <v>216</v>
      </c>
    </row>
    <row r="5" spans="1:2" ht="16.05" customHeight="1" x14ac:dyDescent="0.3">
      <c r="A5" s="91" t="s">
        <v>2</v>
      </c>
      <c r="B5" s="92" t="str">
        <f>'00_DATOS SOLICITUD'!D3</f>
        <v>Ej: CSDSPORT</v>
      </c>
    </row>
    <row r="6" spans="1:2" ht="16.05" customHeight="1" x14ac:dyDescent="0.3">
      <c r="A6" s="91" t="s">
        <v>217</v>
      </c>
      <c r="B6" s="92">
        <f>'00_DATOS SOLICITUD'!D4</f>
        <v>0</v>
      </c>
    </row>
    <row r="7" spans="1:2" ht="16.05" customHeight="1" x14ac:dyDescent="0.3">
      <c r="A7" s="91" t="s">
        <v>5</v>
      </c>
      <c r="B7" s="92" t="str">
        <f>'00_DATOS SOLICITUD'!D5</f>
        <v>Seleccionar →</v>
      </c>
    </row>
    <row r="8" spans="1:2" ht="16.05" customHeight="1" x14ac:dyDescent="0.3">
      <c r="A8" s="91" t="s">
        <v>218</v>
      </c>
      <c r="B8" s="92" t="str">
        <f>'00_DATOS SOLICITUD'!D6</f>
        <v>Seleccionar →</v>
      </c>
    </row>
    <row r="9" spans="1:2" ht="16.05" customHeight="1" x14ac:dyDescent="0.3">
      <c r="A9" s="91" t="s">
        <v>219</v>
      </c>
      <c r="B9" s="92" t="str">
        <f>'00_DATOS SOLICITUD'!D7</f>
        <v>Seleccionar →</v>
      </c>
    </row>
    <row r="10" spans="1:2" ht="16.05" customHeight="1" x14ac:dyDescent="0.3">
      <c r="A10" s="91" t="s">
        <v>220</v>
      </c>
      <c r="B10" s="92">
        <f>'00_DATOS SOLICITUD'!D15</f>
        <v>0</v>
      </c>
    </row>
    <row r="11" spans="1:2" ht="16.05" customHeight="1" x14ac:dyDescent="0.3">
      <c r="A11" s="91" t="s">
        <v>221</v>
      </c>
      <c r="B11" s="92" t="str">
        <f>'00_DATOS SOLICITUD'!D16</f>
        <v>Seleccionar →</v>
      </c>
    </row>
    <row r="12" spans="1:2" ht="16.05" customHeight="1" x14ac:dyDescent="0.3">
      <c r="A12" s="90" t="s">
        <v>222</v>
      </c>
    </row>
    <row r="13" spans="1:2" ht="16.05" customHeight="1" x14ac:dyDescent="0.3">
      <c r="A13" s="91" t="s">
        <v>108</v>
      </c>
      <c r="B13" s="92">
        <f>'02_PUNTUACION '!D5</f>
        <v>0</v>
      </c>
    </row>
    <row r="14" spans="1:2" ht="16.05" customHeight="1" x14ac:dyDescent="0.3">
      <c r="A14" s="91" t="s">
        <v>223</v>
      </c>
      <c r="B14" s="92">
        <f>'02_PUNTUACION '!D6</f>
        <v>0</v>
      </c>
    </row>
    <row r="15" spans="1:2" ht="16.05" customHeight="1" x14ac:dyDescent="0.3">
      <c r="A15" s="91" t="s">
        <v>224</v>
      </c>
      <c r="B15" s="92">
        <f>'02_PUNTUACION '!D10</f>
        <v>0</v>
      </c>
    </row>
    <row r="16" spans="1:2" ht="16.05" customHeight="1" x14ac:dyDescent="0.3">
      <c r="A16" s="91" t="s">
        <v>225</v>
      </c>
      <c r="B16" s="92">
        <f>'02_PUNTUACION '!D9</f>
        <v>0</v>
      </c>
    </row>
    <row r="17" spans="1:2" ht="16.05" customHeight="1" x14ac:dyDescent="0.3">
      <c r="A17" s="91" t="s">
        <v>226</v>
      </c>
      <c r="B17" s="92">
        <f>'02_PUNTUACION '!D11</f>
        <v>0</v>
      </c>
    </row>
    <row r="18" spans="1:2" ht="16.05" customHeight="1" x14ac:dyDescent="0.3">
      <c r="A18" s="91" t="s">
        <v>227</v>
      </c>
      <c r="B18" s="92">
        <f>'02_PUNTUACION '!D15</f>
        <v>0</v>
      </c>
    </row>
    <row r="19" spans="1:2" ht="16.05" customHeight="1" x14ac:dyDescent="0.3">
      <c r="A19" s="91" t="s">
        <v>228</v>
      </c>
      <c r="B19" s="92">
        <f>'02_PUNTUACION '!D16</f>
        <v>0</v>
      </c>
    </row>
    <row r="20" spans="1:2" ht="16.05" customHeight="1" x14ac:dyDescent="0.3">
      <c r="A20" s="90" t="s">
        <v>229</v>
      </c>
    </row>
    <row r="21" spans="1:2" ht="16.05" customHeight="1" x14ac:dyDescent="0.3">
      <c r="A21" s="91" t="s">
        <v>230</v>
      </c>
      <c r="B21" s="92">
        <f>'02_PUNTUACION '!D12</f>
        <v>0</v>
      </c>
    </row>
    <row r="22" spans="1:2" ht="16.05" customHeight="1" x14ac:dyDescent="0.3">
      <c r="A22" s="91" t="s">
        <v>231</v>
      </c>
      <c r="B22" s="92">
        <f>'02_PUNTUACION '!D18</f>
        <v>0</v>
      </c>
    </row>
    <row r="23" spans="1:2" ht="16.05" customHeight="1" x14ac:dyDescent="0.3">
      <c r="A23" s="91" t="s">
        <v>232</v>
      </c>
      <c r="B23" s="92">
        <f>'02_PUNTUACION '!D24</f>
        <v>0</v>
      </c>
    </row>
    <row r="24" spans="1:2" ht="16.05" customHeight="1" x14ac:dyDescent="0.3">
      <c r="A24" s="91" t="s">
        <v>233</v>
      </c>
      <c r="B24" s="92" t="str">
        <f>'02_PUNTUACION '!D27</f>
        <v/>
      </c>
    </row>
    <row r="25" spans="1:2" ht="16.05" customHeight="1" x14ac:dyDescent="0.3">
      <c r="A25" s="91" t="s">
        <v>234</v>
      </c>
      <c r="B25" s="92">
        <f>'02_PUNTUACION '!D42</f>
        <v>0</v>
      </c>
    </row>
    <row r="26" spans="1:2" ht="16.05" customHeight="1" x14ac:dyDescent="0.3">
      <c r="A26" s="91" t="s">
        <v>181</v>
      </c>
      <c r="B26" s="92" t="e">
        <f>'02_PUNTUACION '!D45</f>
        <v>#VALUE!</v>
      </c>
    </row>
    <row r="27" spans="1:2" ht="16.05" customHeight="1" x14ac:dyDescent="0.3">
      <c r="A27" s="90" t="s">
        <v>235</v>
      </c>
    </row>
    <row r="28" spans="1:2" ht="16.05" customHeight="1" x14ac:dyDescent="0.3">
      <c r="A28" s="91" t="s">
        <v>236</v>
      </c>
      <c r="B28" s="92">
        <f>'02_PUNTUACION '!D29</f>
        <v>0</v>
      </c>
    </row>
    <row r="29" spans="1:2" ht="16.05" customHeight="1" x14ac:dyDescent="0.3">
      <c r="A29" s="91" t="s">
        <v>237</v>
      </c>
      <c r="B29" s="92">
        <f>'02_PUNTUACION '!D30</f>
        <v>0</v>
      </c>
    </row>
    <row r="30" spans="1:2" ht="16.05" customHeight="1" x14ac:dyDescent="0.3">
      <c r="A30" s="90" t="s">
        <v>238</v>
      </c>
    </row>
    <row r="31" spans="1:2" ht="16.05" customHeight="1" x14ac:dyDescent="0.3">
      <c r="A31" s="91" t="s">
        <v>239</v>
      </c>
      <c r="B31" s="92" t="str">
        <f>'02_PUNTUACION '!D32</f>
        <v>❌ NO-GO — solo 0 univ. españolas (mín. 4)</v>
      </c>
    </row>
    <row r="32" spans="1:2" ht="16.05" customHeight="1" x14ac:dyDescent="0.3">
      <c r="A32" s="91" t="s">
        <v>240</v>
      </c>
      <c r="B32" s="92" t="str">
        <f>'02_PUNTUACION '!D32</f>
        <v>❌ NO-GO — solo 0 univ. españolas (mín. 4)</v>
      </c>
    </row>
    <row r="33" spans="1:2" ht="16.05" customHeight="1" x14ac:dyDescent="0.3">
      <c r="A33" s="91" t="s">
        <v>241</v>
      </c>
      <c r="B33" s="92" t="str">
        <f>'01_PRESUPUESTO'!D15</f>
        <v>⚠️  Introduce los importes</v>
      </c>
    </row>
    <row r="34" spans="1:2" ht="16.05" customHeight="1" x14ac:dyDescent="0.3">
      <c r="A34" s="90" t="s">
        <v>242</v>
      </c>
    </row>
    <row r="35" spans="1:2" ht="16.05" customHeight="1" x14ac:dyDescent="0.3">
      <c r="A35" s="91" t="s">
        <v>243</v>
      </c>
      <c r="B35" s="92">
        <f>'01_PRESUPUESTO'!D12</f>
        <v>0</v>
      </c>
    </row>
    <row r="36" spans="1:2" ht="16.05" customHeight="1" x14ac:dyDescent="0.3">
      <c r="A36" s="91" t="s">
        <v>244</v>
      </c>
      <c r="B36" s="92">
        <f>'01_PRESUPUESTO'!E12</f>
        <v>0</v>
      </c>
    </row>
    <row r="37" spans="1:2" ht="16.05" customHeight="1" x14ac:dyDescent="0.3">
      <c r="A37" s="91" t="s">
        <v>245</v>
      </c>
      <c r="B37" s="92">
        <f>'01_PRESUPUESTO'!F12</f>
        <v>0</v>
      </c>
    </row>
    <row r="38" spans="1:2" ht="16.05" customHeight="1" x14ac:dyDescent="0.3">
      <c r="A38" s="91" t="s">
        <v>246</v>
      </c>
      <c r="B38" s="92" t="str">
        <f>'01_PRESUPUESTO'!D15</f>
        <v>⚠️  Introduce los importes</v>
      </c>
    </row>
    <row r="39" spans="1:2" ht="16.05" customHeight="1" x14ac:dyDescent="0.3">
      <c r="A39" s="91" t="s">
        <v>247</v>
      </c>
      <c r="B39" s="92" t="str">
        <f>'01_PRESUPUESTO'!D16</f>
        <v>⚠️  Introduce datos</v>
      </c>
    </row>
  </sheetData>
  <sheetProtection password="EA04" sheet="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00_DATOS SOLICITUD</vt:lpstr>
      <vt:lpstr>01_PRESUPUESTO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Plana Cases, Oscar</cp:lastModifiedBy>
  <cp:lastPrinted>2026-03-28T13:11:29Z</cp:lastPrinted>
  <dcterms:created xsi:type="dcterms:W3CDTF">2026-03-19T08:49:13Z</dcterms:created>
  <dcterms:modified xsi:type="dcterms:W3CDTF">2026-04-02T13:53:55Z</dcterms:modified>
</cp:coreProperties>
</file>