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Ayudas\Ayudas 2026\7. Documentación procedimiento AYUDAS\1. Documentación convocatoria\11.-Memorias y prespuestos\INNTAL_2026\"/>
    </mc:Choice>
  </mc:AlternateContent>
  <xr:revisionPtr revIDLastSave="0" documentId="13_ncr:1_{3BB66769-54E4-46DA-B566-423BF2F2FC01}" xr6:coauthVersionLast="47" xr6:coauthVersionMax="47" xr10:uidLastSave="{00000000-0000-0000-0000-000000000000}"/>
  <workbookProtection workbookAlgorithmName="SHA-512" workbookHashValue="YmiCIZ6u2lG7wp/tHQnDkJ4560OYsPuJg+uosBLwhPCOdH+TSrDAKYIUM8K1JKV5/7hASbP2WWcYGsayR3dzgA==" workbookSaltValue="epkZIC1Qi4PowOoUWWmI6w==" workbookSpinCount="100000" lockStructure="1"/>
  <bookViews>
    <workbookView xWindow="-120" yWindow="-120" windowWidth="29040" windowHeight="15720" tabRatio="910" firstSheet="1" activeTab="4" xr2:uid="{00000000-000D-0000-FFFF-FFFF00000000}"/>
  </bookViews>
  <sheets>
    <sheet name="Aux" sheetId="15" state="hidden" r:id="rId1"/>
    <sheet name="Personal" sheetId="1" r:id="rId2"/>
    <sheet name="S. Externos (Consultoría)" sheetId="4" r:id="rId3"/>
    <sheet name="S. Externos (Formación)" sheetId="18" r:id="rId4"/>
    <sheet name="Desplazamientos" sheetId="16" r:id="rId5"/>
    <sheet name="Auditoría" sheetId="13" r:id="rId6"/>
    <sheet name="TOTAL" sheetId="14" r:id="rId7"/>
  </sheets>
  <definedNames>
    <definedName name="_xlnm.Print_Area" localSheetId="5">Auditoría!$A$1:$I$32</definedName>
    <definedName name="_xlnm.Print_Area" localSheetId="4">Desplazamientos!$A$1:$F$43</definedName>
    <definedName name="_xlnm.Print_Area" localSheetId="1">Personal!$A$1:$F$19</definedName>
    <definedName name="_xlnm.Print_Area" localSheetId="3">'S. Externos (Formación)'!$A$1:$K$46</definedName>
    <definedName name="_xlnm.Print_Area" localSheetId="6">TOTAL!$A$1:$F$30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8" l="1"/>
  <c r="B10" i="18"/>
  <c r="B8" i="18"/>
  <c r="B7" i="18"/>
  <c r="B6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E27" i="14" l="1"/>
  <c r="K35" i="18" l="1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D14" i="18"/>
  <c r="F14" i="18" s="1"/>
  <c r="K15" i="18" l="1"/>
  <c r="H14" i="18"/>
  <c r="H36" i="18" s="1"/>
  <c r="H37" i="18" s="1"/>
  <c r="J14" i="18"/>
  <c r="J36" i="18" s="1"/>
  <c r="J37" i="18" s="1"/>
  <c r="F36" i="18"/>
  <c r="J38" i="18" l="1"/>
  <c r="D17" i="14"/>
  <c r="H38" i="18"/>
  <c r="C17" i="14"/>
  <c r="K14" i="18"/>
  <c r="F37" i="18"/>
  <c r="B17" i="14" s="1"/>
  <c r="E17" i="14" l="1"/>
  <c r="K37" i="18"/>
  <c r="F38" i="18"/>
  <c r="E26" i="14" s="1"/>
  <c r="F17" i="14" s="1"/>
  <c r="B8" i="16" l="1"/>
  <c r="B8" i="14"/>
  <c r="B9" i="14"/>
  <c r="A9" i="14"/>
  <c r="B8" i="13" l="1"/>
  <c r="B8" i="4"/>
  <c r="E24" i="1" l="1"/>
  <c r="E23" i="1"/>
  <c r="J17" i="1"/>
  <c r="K17" i="1"/>
  <c r="K16" i="1"/>
  <c r="J16" i="1"/>
  <c r="I17" i="1"/>
  <c r="I16" i="1"/>
  <c r="J18" i="1" l="1"/>
  <c r="J19" i="1" s="1"/>
  <c r="D16" i="1" s="1"/>
  <c r="K18" i="1"/>
  <c r="K19" i="1" s="1"/>
  <c r="E16" i="1" s="1"/>
  <c r="I18" i="1"/>
  <c r="I19" i="1" s="1"/>
  <c r="C16" i="1" s="1"/>
  <c r="F14" i="13" l="1"/>
  <c r="F15" i="1"/>
  <c r="C17" i="1" l="1"/>
  <c r="D17" i="1" l="1"/>
  <c r="E17" i="1"/>
  <c r="F16" i="1" l="1"/>
  <c r="E28" i="14"/>
  <c r="F19" i="14" s="1"/>
  <c r="G15" i="4" l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14" i="4"/>
  <c r="G14" i="16" l="1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B11" i="16" l="1"/>
  <c r="B10" i="16"/>
  <c r="C35" i="4" l="1"/>
  <c r="C37" i="4" s="1"/>
  <c r="D35" i="4"/>
  <c r="D37" i="4" s="1"/>
  <c r="E35" i="4"/>
  <c r="E37" i="4" s="1"/>
  <c r="E25" i="14" l="1"/>
  <c r="F16" i="14" s="1"/>
  <c r="E36" i="4"/>
  <c r="D16" i="14" s="1"/>
  <c r="D36" i="4"/>
  <c r="C16" i="14" s="1"/>
  <c r="C36" i="4"/>
  <c r="B16" i="14" s="1"/>
  <c r="F36" i="4" l="1"/>
  <c r="E24" i="14" l="1"/>
  <c r="F15" i="14" s="1"/>
  <c r="C15" i="14"/>
  <c r="D15" i="14"/>
  <c r="B15" i="14"/>
  <c r="E15" i="14" l="1"/>
  <c r="B7" i="16"/>
  <c r="B6" i="16"/>
  <c r="E35" i="16" l="1"/>
  <c r="D18" i="14" s="1"/>
  <c r="D35" i="16"/>
  <c r="C18" i="14" s="1"/>
  <c r="C35" i="16"/>
  <c r="B18" i="14" s="1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E18" i="14" l="1"/>
  <c r="F35" i="16"/>
  <c r="B11" i="4"/>
  <c r="B10" i="4"/>
  <c r="B7" i="4"/>
  <c r="B6" i="4"/>
  <c r="B7" i="13" l="1"/>
  <c r="B7" i="14"/>
  <c r="B6" i="14" l="1"/>
  <c r="B6" i="13"/>
  <c r="G14" i="13" l="1"/>
  <c r="C19" i="14" s="1"/>
  <c r="H14" i="13"/>
  <c r="D19" i="14" s="1"/>
  <c r="D15" i="13"/>
  <c r="E15" i="13"/>
  <c r="C15" i="13"/>
  <c r="B19" i="14"/>
  <c r="I14" i="13" l="1"/>
  <c r="F20" i="14" l="1"/>
  <c r="B12" i="14"/>
  <c r="B11" i="14"/>
  <c r="B11" i="13"/>
  <c r="B10" i="13"/>
  <c r="F23" i="4" l="1"/>
  <c r="F19" i="4"/>
  <c r="F20" i="4"/>
  <c r="F21" i="4"/>
  <c r="F22" i="4"/>
  <c r="F24" i="4"/>
  <c r="F25" i="4"/>
  <c r="F26" i="4"/>
  <c r="F27" i="4"/>
  <c r="F28" i="4"/>
  <c r="F29" i="4"/>
  <c r="F30" i="4"/>
  <c r="F15" i="4" l="1"/>
  <c r="F16" i="4"/>
  <c r="F17" i="4"/>
  <c r="F18" i="4"/>
  <c r="F31" i="4"/>
  <c r="F32" i="4"/>
  <c r="F33" i="4"/>
  <c r="F34" i="4"/>
  <c r="F14" i="4"/>
  <c r="D20" i="14" l="1"/>
  <c r="E19" i="14" l="1"/>
  <c r="E16" i="14" l="1"/>
  <c r="F35" i="4"/>
  <c r="C20" i="14" l="1"/>
  <c r="B20" i="14" l="1"/>
  <c r="E20" i="14" l="1"/>
</calcChain>
</file>

<file path=xl/sharedStrings.xml><?xml version="1.0" encoding="utf-8"?>
<sst xmlns="http://schemas.openxmlformats.org/spreadsheetml/2006/main" count="149" uniqueCount="87">
  <si>
    <t>PRESUPUESTO</t>
  </si>
  <si>
    <t>Programa:</t>
  </si>
  <si>
    <t xml:space="preserve">Entidad solicitante: </t>
  </si>
  <si>
    <t>1. Valorización, transferencia  y explotación por las empresas de resultados de I+D</t>
  </si>
  <si>
    <t>Nombre</t>
  </si>
  <si>
    <t>Coste Total</t>
  </si>
  <si>
    <t>El coste horario se calculará sobre la base del coste bruto salarial + coste de la Seguridad Social soportado por la empresa</t>
  </si>
  <si>
    <t>No rellenar las celdas sombreadas en naranja: contienen fórmulas</t>
  </si>
  <si>
    <t>Concepto</t>
  </si>
  <si>
    <t>Coste 
Total</t>
  </si>
  <si>
    <t>Proveedor</t>
  </si>
  <si>
    <t>Si en el momento de rellenar el cuadro no se conoce todavía alguno de los proveedores, indicar "A determinar"</t>
  </si>
  <si>
    <t>TOTAL AUDITORÍA</t>
  </si>
  <si>
    <t>PRESUPUESTO TOTAL DEL PROYECTO</t>
  </si>
  <si>
    <t>TOTAL</t>
  </si>
  <si>
    <t>TOTAL GASTOS</t>
  </si>
  <si>
    <t>Proyecto:</t>
  </si>
  <si>
    <t xml:space="preserve">2. Potenciación de unidades científicas de desarrollo de tecnologías </t>
  </si>
  <si>
    <t>Servicios externos de consultoría y asistencia técnica</t>
  </si>
  <si>
    <t>Personal propio</t>
  </si>
  <si>
    <t>Informe de auditoría</t>
  </si>
  <si>
    <t>Gastos de Personal propio</t>
  </si>
  <si>
    <t>Gastos de Informe de auditoría</t>
  </si>
  <si>
    <t>Condición 1</t>
  </si>
  <si>
    <t>Condición 2</t>
  </si>
  <si>
    <t>Condición 3</t>
  </si>
  <si>
    <r>
      <t xml:space="preserve">Nota: </t>
    </r>
    <r>
      <rPr>
        <i/>
        <sz val="11"/>
        <color theme="1"/>
        <rFont val="Calibri"/>
        <family val="2"/>
        <scheme val="minor"/>
      </rPr>
      <t>No se consideran gastos subvencionables aquellos consistentes en soporte de gestión para la presentación de la solicitud de ayuda o para la justificación de la ejecución del proyecto.</t>
    </r>
  </si>
  <si>
    <r>
      <t>*Nota: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El coste de auditoría será subvencionable con un máximo de 1.400€ por anualidad </t>
    </r>
  </si>
  <si>
    <t>Promoción del talento</t>
  </si>
  <si>
    <t>1. Agentes de innovación</t>
  </si>
  <si>
    <t>Línea:</t>
  </si>
  <si>
    <t>Fecha de inicio de proyecto estimada para el cálculo:</t>
  </si>
  <si>
    <t>Fecha fin de proyecto estimada para el cálculo:</t>
  </si>
  <si>
    <t>Desplazamientos y alojamiento</t>
  </si>
  <si>
    <t xml:space="preserve">Línea: </t>
  </si>
  <si>
    <t>TOTAL DESPLAZAMIENTOS</t>
  </si>
  <si>
    <t>NIF</t>
  </si>
  <si>
    <t>IMPUTADO PERSONAL</t>
  </si>
  <si>
    <r>
      <t xml:space="preserve">*Nota: </t>
    </r>
    <r>
      <rPr>
        <i/>
        <sz val="11"/>
        <color theme="1"/>
        <rFont val="Calibri"/>
        <family val="2"/>
        <scheme val="minor"/>
      </rPr>
      <t>Se limita el coste salarial subvencionable mensual a 4500€</t>
    </r>
  </si>
  <si>
    <t>Mes inicio</t>
  </si>
  <si>
    <t>Meses trabajados</t>
  </si>
  <si>
    <t>Salario max mes</t>
  </si>
  <si>
    <r>
      <t>Servicios Externos</t>
    </r>
    <r>
      <rPr>
        <sz val="14"/>
        <color rgb="FFFB4F14"/>
        <rFont val="Calibri"/>
        <family val="2"/>
        <scheme val="minor"/>
      </rPr>
      <t xml:space="preserve"> (Formación)</t>
    </r>
  </si>
  <si>
    <t>Actividades formativas</t>
  </si>
  <si>
    <t>Desplazamientos y alojamientos</t>
  </si>
  <si>
    <t>TOTAL IMPUTADO SERVICIOS EXTERNOS CONSULTORÍA Y ASISTENCIA TÉCNICA</t>
  </si>
  <si>
    <r>
      <rPr>
        <b/>
        <sz val="11"/>
        <color theme="1"/>
        <rFont val="Calibri"/>
        <family val="2"/>
        <scheme val="minor"/>
      </rPr>
      <t>Condición 1:</t>
    </r>
    <r>
      <rPr>
        <sz val="11"/>
        <color theme="1"/>
        <rFont val="Calibri"/>
        <family val="2"/>
        <scheme val="minor"/>
      </rPr>
      <t xml:space="preserve"> Se limitará el </t>
    </r>
    <r>
      <rPr>
        <b/>
        <sz val="11"/>
        <color theme="1"/>
        <rFont val="Calibri"/>
        <family val="2"/>
        <scheme val="minor"/>
      </rPr>
      <t>coste salarial subvencionable mensual a 4500 euros</t>
    </r>
    <r>
      <rPr>
        <sz val="11"/>
        <color theme="1"/>
        <rFont val="Calibri"/>
        <family val="2"/>
        <scheme val="minor"/>
      </rPr>
      <t xml:space="preserve"> como máximo.</t>
    </r>
  </si>
  <si>
    <r>
      <rPr>
        <b/>
        <sz val="11"/>
        <color theme="1"/>
        <rFont val="Calibri"/>
        <family val="2"/>
        <scheme val="minor"/>
      </rPr>
      <t xml:space="preserve">Condición 2:  </t>
    </r>
    <r>
      <rPr>
        <sz val="11"/>
        <color theme="1"/>
        <rFont val="Calibri"/>
        <family val="2"/>
        <scheme val="minor"/>
      </rPr>
      <t xml:space="preserve">Se limitará el coste total máximo anual subvencionable del coste del </t>
    </r>
    <r>
      <rPr>
        <b/>
        <sz val="11"/>
        <color theme="1"/>
        <rFont val="Calibri"/>
        <family val="2"/>
        <scheme val="minor"/>
      </rPr>
      <t>servicio externo de consultoría y asistencia técnica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14.000 euros.</t>
    </r>
  </si>
  <si>
    <r>
      <rPr>
        <b/>
        <i/>
        <sz val="11"/>
        <rFont val="Calibri"/>
        <family val="2"/>
        <scheme val="minor"/>
      </rPr>
      <t>*IMPORTANTE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>se limita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el coste total </t>
    </r>
    <r>
      <rPr>
        <b/>
        <sz val="11"/>
        <rFont val="Calibri"/>
        <family val="2"/>
        <scheme val="minor"/>
      </rPr>
      <t>máximo anual</t>
    </r>
    <r>
      <rPr>
        <sz val="11"/>
        <rFont val="Calibri"/>
        <family val="2"/>
        <scheme val="minor"/>
      </rPr>
      <t xml:space="preserve"> subvencionable a </t>
    </r>
    <r>
      <rPr>
        <b/>
        <sz val="11"/>
        <rFont val="Calibri"/>
        <family val="2"/>
        <scheme val="minor"/>
      </rPr>
      <t>14.000 euros.</t>
    </r>
  </si>
  <si>
    <t xml:space="preserve">TOTAL </t>
  </si>
  <si>
    <t>TOTAL IMPUTADO FORMACIÓN</t>
  </si>
  <si>
    <t>Condición 4</t>
  </si>
  <si>
    <r>
      <rPr>
        <b/>
        <i/>
        <sz val="11"/>
        <rFont val="Calibri"/>
        <family val="2"/>
        <scheme val="minor"/>
      </rPr>
      <t>*IMPORTANTE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 xml:space="preserve">El coste subvencionable máximo por hora de formación es de 90 euros. El coste total subvencionable máximo anual por ayuda es de 10.000 euros. </t>
    </r>
  </si>
  <si>
    <t>Condición 5</t>
  </si>
  <si>
    <r>
      <rPr>
        <b/>
        <sz val="11"/>
        <color theme="1"/>
        <rFont val="Calibri"/>
        <family val="2"/>
        <scheme val="minor"/>
      </rPr>
      <t>Condición 5:</t>
    </r>
    <r>
      <rPr>
        <sz val="11"/>
        <color theme="1"/>
        <rFont val="Calibri"/>
        <family val="2"/>
        <scheme val="minor"/>
      </rPr>
      <t xml:space="preserve"> El coste máximo subvencionable del </t>
    </r>
    <r>
      <rPr>
        <b/>
        <sz val="11"/>
        <color theme="1"/>
        <rFont val="Calibri"/>
        <family val="2"/>
        <scheme val="minor"/>
      </rPr>
      <t xml:space="preserve">informe de auditoría </t>
    </r>
    <r>
      <rPr>
        <sz val="11"/>
        <color theme="1"/>
        <rFont val="Calibri"/>
        <family val="2"/>
        <scheme val="minor"/>
      </rPr>
      <t xml:space="preserve">se limitará a un máximo de </t>
    </r>
    <r>
      <rPr>
        <b/>
        <sz val="11"/>
        <color theme="1"/>
        <rFont val="Calibri"/>
        <family val="2"/>
        <scheme val="minor"/>
      </rPr>
      <t>1.400 euros</t>
    </r>
    <r>
      <rPr>
        <sz val="11"/>
        <color theme="1"/>
        <rFont val="Calibri"/>
        <family val="2"/>
        <scheme val="minor"/>
      </rPr>
      <t xml:space="preserve"> para cada entidad participante y por anualidad.</t>
    </r>
  </si>
  <si>
    <r>
      <rPr>
        <b/>
        <sz val="11"/>
        <color theme="1"/>
        <rFont val="Calibri"/>
        <family val="2"/>
        <scheme val="minor"/>
      </rPr>
      <t xml:space="preserve">Condicion 3: </t>
    </r>
    <r>
      <rPr>
        <sz val="11"/>
        <color theme="1"/>
        <rFont val="Calibri"/>
        <family val="2"/>
        <scheme val="minor"/>
      </rPr>
      <t xml:space="preserve">Se Limitará el </t>
    </r>
    <r>
      <rPr>
        <b/>
        <sz val="11"/>
        <color theme="1"/>
        <rFont val="Calibri"/>
        <family val="2"/>
        <scheme val="minor"/>
      </rPr>
      <t xml:space="preserve">coste total subvencionable anual por ayuda en servicios externos de formación a 10.000 euros </t>
    </r>
    <r>
      <rPr>
        <sz val="11"/>
        <color theme="1"/>
        <rFont val="Calibri"/>
        <family val="2"/>
        <scheme val="minor"/>
      </rPr>
      <t>como máximo</t>
    </r>
    <r>
      <rPr>
        <b/>
        <sz val="11"/>
        <color theme="1"/>
        <rFont val="Calibri"/>
        <family val="2"/>
        <scheme val="minor"/>
      </rPr>
      <t xml:space="preserve">. </t>
    </r>
  </si>
  <si>
    <r>
      <rPr>
        <b/>
        <i/>
        <sz val="11"/>
        <rFont val="Calibri"/>
        <family val="2"/>
        <scheme val="minor"/>
      </rPr>
      <t>*IMPORTANTE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 xml:space="preserve">En caso de ser necesario, se debe de cumplir con lo dispuesto en el resuelvo séptimo apartado 4.2.3 de la convocatoria, en relación a la superación de las cuantías establecidas para el contrato menor. En el supuesto de identificación inequívoca del Proveedor, revisar lo descrito en resuelvo cuarto, apartado 5.1.6. </t>
    </r>
  </si>
  <si>
    <r>
      <rPr>
        <b/>
        <u/>
        <sz val="12"/>
        <rFont val="Calibri"/>
        <family val="2"/>
      </rPr>
      <t>IMPORTANTE</t>
    </r>
    <r>
      <rPr>
        <b/>
        <sz val="12"/>
        <rFont val="Calibri"/>
        <family val="2"/>
      </rPr>
      <t>:En caso de discrepancia entre los datos aquí aportados y los que figuren en cualquier otro documento de la Memoria o Solicitud, se considerarán válidos los de esta hoja Excel.</t>
    </r>
  </si>
  <si>
    <t>dd/mm/aaaa</t>
  </si>
  <si>
    <r>
      <t xml:space="preserve">*IMPORTANTE: </t>
    </r>
    <r>
      <rPr>
        <i/>
        <sz val="11"/>
        <rFont val="Calibri"/>
        <family val="2"/>
        <scheme val="minor"/>
      </rPr>
      <t xml:space="preserve">En caso de ser necesario, se debe de cumplir con lo dispuesto en el resuelvo séptimo apartado 4.2.3 de la convocatoria, en relación a la superación de las cuantías establecidas para el contrato menor. En el supuesto de identificación inequívoca del Proveedor, revisar lo descrito en resuelvo cuarto, apartado 5.1.6. </t>
    </r>
  </si>
  <si>
    <t>Coste
2026</t>
  </si>
  <si>
    <t>Coste Imputado 2026</t>
  </si>
  <si>
    <t>Ejercicio 2026</t>
  </si>
  <si>
    <t>AUXILIAR</t>
  </si>
  <si>
    <t>(cambiar solo años de una convocatoria a otra)</t>
  </si>
  <si>
    <t>Mes fin</t>
  </si>
  <si>
    <t>Importe max imputable</t>
  </si>
  <si>
    <t>Limites fecha inicio</t>
  </si>
  <si>
    <t>Limite fecha fin</t>
  </si>
  <si>
    <r>
      <rPr>
        <b/>
        <sz val="11"/>
        <color theme="1"/>
        <rFont val="Calibri"/>
        <family val="2"/>
        <scheme val="minor"/>
      </rPr>
      <t xml:space="preserve">Condicion 4: </t>
    </r>
    <r>
      <rPr>
        <sz val="11"/>
        <color theme="1"/>
        <rFont val="Calibri"/>
        <family val="2"/>
        <scheme val="minor"/>
      </rPr>
      <t xml:space="preserve">Se Limitará el </t>
    </r>
    <r>
      <rPr>
        <b/>
        <sz val="11"/>
        <color theme="1"/>
        <rFont val="Calibri"/>
        <family val="2"/>
        <scheme val="minor"/>
      </rPr>
      <t>costes subvencionable por hora en servicios externos de formación a 90 euros</t>
    </r>
    <r>
      <rPr>
        <sz val="11"/>
        <color theme="1"/>
        <rFont val="Calibri"/>
        <family val="2"/>
        <scheme val="minor"/>
      </rPr>
      <t xml:space="preserve"> como máximo.</t>
    </r>
  </si>
  <si>
    <t>Sublínea:</t>
  </si>
  <si>
    <r>
      <rPr>
        <b/>
        <i/>
        <sz val="11"/>
        <color theme="1"/>
        <rFont val="Calibri"/>
        <family val="2"/>
        <scheme val="minor"/>
      </rPr>
      <t>*Nota 2</t>
    </r>
    <r>
      <rPr>
        <i/>
        <sz val="11"/>
        <color theme="1"/>
        <rFont val="Calibri"/>
        <family val="2"/>
        <scheme val="minor"/>
      </rPr>
      <t>: No son subvencionables los costes de personal ya financiados con cargo a los Presupuestos Generales del Estado o de la GVA.</t>
    </r>
  </si>
  <si>
    <t>Mantenimiento del expediente:</t>
  </si>
  <si>
    <t>Coste
2027</t>
  </si>
  <si>
    <t>Coste Imputado 2027</t>
  </si>
  <si>
    <t>Ejercicio 2027</t>
  </si>
  <si>
    <t>INNTA1/xxxx/1</t>
  </si>
  <si>
    <t>1.1. Nuevo proyecto de agente de innovación</t>
  </si>
  <si>
    <t>Coste
2028</t>
  </si>
  <si>
    <t>Coste Imputado 2028</t>
  </si>
  <si>
    <t>Ejercicio 2028</t>
  </si>
  <si>
    <t>1.2. Consolidación del agente de innovación</t>
  </si>
  <si>
    <t>Coste/hora
(máx. 90)</t>
  </si>
  <si>
    <t>Coste/hora
imputado</t>
  </si>
  <si>
    <t>Horas 
2026</t>
  </si>
  <si>
    <t>Horas 
2027</t>
  </si>
  <si>
    <t>Horas 
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</si>
</sst>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B4F14"/>
      <name val="Calibri"/>
      <family val="2"/>
      <scheme val="minor"/>
    </font>
    <font>
      <b/>
      <sz val="18"/>
      <color rgb="FFFB4F14"/>
      <name val="Calibri"/>
      <family val="2"/>
      <scheme val="minor"/>
    </font>
    <font>
      <i/>
      <sz val="10"/>
      <color rgb="FFFB4F14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B4F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B4F14"/>
      <name val="Calibri"/>
      <family val="2"/>
      <scheme val="minor"/>
    </font>
    <font>
      <i/>
      <sz val="11"/>
      <color rgb="FFFB4F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A"/>
      <name val="Arial"/>
      <family val="2"/>
    </font>
    <font>
      <sz val="11"/>
      <color theme="3" tint="-0.499984740745262"/>
      <name val="Calibri"/>
      <family val="2"/>
      <scheme val="minor"/>
    </font>
    <font>
      <sz val="14"/>
      <color rgb="FFFB4F14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B4F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451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rgb="FFFB4F14"/>
      </left>
      <right style="thin">
        <color rgb="FFFB4F14"/>
      </right>
      <top style="thin">
        <color rgb="FFFB4F14"/>
      </top>
      <bottom style="thin">
        <color rgb="FFFB4F14"/>
      </bottom>
      <diagonal/>
    </border>
    <border>
      <left style="thin">
        <color rgb="FFFB4F14"/>
      </left>
      <right/>
      <top style="thin">
        <color rgb="FFFB4F14"/>
      </top>
      <bottom style="thin">
        <color rgb="FFFB4F1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B4F14"/>
      </right>
      <top style="thin">
        <color rgb="FFFB4F14"/>
      </top>
      <bottom style="thin">
        <color rgb="FFFB4F14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rgb="FFFB4F14"/>
      </left>
      <right/>
      <top style="medium">
        <color rgb="FFFB4F14"/>
      </top>
      <bottom style="medium">
        <color rgb="FFFB4F14"/>
      </bottom>
      <diagonal/>
    </border>
    <border>
      <left/>
      <right/>
      <top style="medium">
        <color rgb="FFFB4F14"/>
      </top>
      <bottom style="medium">
        <color rgb="FFFB4F14"/>
      </bottom>
      <diagonal/>
    </border>
    <border>
      <left/>
      <right style="medium">
        <color rgb="FFFB4F14"/>
      </right>
      <top style="medium">
        <color rgb="FFFB4F14"/>
      </top>
      <bottom style="medium">
        <color rgb="FFFB4F14"/>
      </bottom>
      <diagonal/>
    </border>
    <border>
      <left style="thin">
        <color rgb="FFFB4F14"/>
      </left>
      <right/>
      <top style="thin">
        <color rgb="FFFB4F14"/>
      </top>
      <bottom/>
      <diagonal/>
    </border>
    <border>
      <left style="thin">
        <color rgb="FFFB4F14"/>
      </left>
      <right style="thin">
        <color rgb="FFFB4F14"/>
      </right>
      <top style="thin">
        <color rgb="FFFB4F14"/>
      </top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rgb="FFFB4F14"/>
      </right>
      <top/>
      <bottom style="thin">
        <color rgb="FFFB4F14"/>
      </bottom>
      <diagonal/>
    </border>
    <border>
      <left/>
      <right style="thin">
        <color rgb="FFFB4F14"/>
      </right>
      <top/>
      <bottom/>
      <diagonal/>
    </border>
    <border>
      <left/>
      <right/>
      <top/>
      <bottom style="thin">
        <color rgb="FFFB4F14"/>
      </bottom>
      <diagonal/>
    </border>
    <border>
      <left/>
      <right style="thin">
        <color rgb="FFFB4F14"/>
      </right>
      <top style="thin">
        <color rgb="FFFB4F14"/>
      </top>
      <bottom style="thin">
        <color rgb="FFFB4F14"/>
      </bottom>
      <diagonal/>
    </border>
    <border>
      <left/>
      <right style="thin">
        <color rgb="FFFB4F14"/>
      </right>
      <top style="thin">
        <color rgb="FFFB4F14"/>
      </top>
      <bottom/>
      <diagonal/>
    </border>
    <border>
      <left style="medium">
        <color theme="5"/>
      </left>
      <right/>
      <top style="medium">
        <color rgb="FFFB4F14"/>
      </top>
      <bottom style="medium">
        <color rgb="FFFB4F1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44" fontId="1" fillId="5" borderId="1" xfId="1" applyFont="1" applyFill="1" applyBorder="1"/>
    <xf numFmtId="0" fontId="0" fillId="3" borderId="0" xfId="0" applyFill="1"/>
    <xf numFmtId="49" fontId="8" fillId="3" borderId="0" xfId="0" applyNumberFormat="1" applyFont="1" applyFill="1"/>
    <xf numFmtId="49" fontId="7" fillId="3" borderId="0" xfId="0" applyNumberFormat="1" applyFont="1" applyFill="1"/>
    <xf numFmtId="0" fontId="9" fillId="3" borderId="0" xfId="0" applyFont="1" applyFill="1"/>
    <xf numFmtId="49" fontId="8" fillId="3" borderId="0" xfId="0" applyNumberFormat="1" applyFont="1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44" fontId="4" fillId="2" borderId="0" xfId="1" applyFont="1" applyFill="1" applyBorder="1"/>
    <xf numFmtId="0" fontId="3" fillId="6" borderId="8" xfId="0" applyFont="1" applyFill="1" applyBorder="1" applyAlignment="1">
      <alignment horizontal="right" wrapText="1"/>
    </xf>
    <xf numFmtId="0" fontId="0" fillId="3" borderId="9" xfId="0" applyFill="1" applyBorder="1"/>
    <xf numFmtId="0" fontId="0" fillId="3" borderId="10" xfId="0" applyFill="1" applyBorder="1"/>
    <xf numFmtId="44" fontId="1" fillId="5" borderId="2" xfId="1" applyFont="1" applyFill="1" applyBorder="1"/>
    <xf numFmtId="49" fontId="12" fillId="3" borderId="0" xfId="0" applyNumberFormat="1" applyFont="1" applyFill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164" fontId="0" fillId="0" borderId="1" xfId="1" applyNumberFormat="1" applyFont="1" applyBorder="1" applyAlignment="1" applyProtection="1">
      <alignment horizontal="right" vertical="center"/>
      <protection locked="0"/>
    </xf>
    <xf numFmtId="164" fontId="0" fillId="0" borderId="2" xfId="1" applyNumberFormat="1" applyFont="1" applyBorder="1" applyAlignment="1" applyProtection="1">
      <alignment horizontal="right" vertical="center"/>
      <protection locked="0"/>
    </xf>
    <xf numFmtId="164" fontId="0" fillId="0" borderId="12" xfId="1" applyNumberFormat="1" applyFont="1" applyBorder="1" applyAlignment="1" applyProtection="1">
      <alignment horizontal="right" vertical="center"/>
      <protection locked="0"/>
    </xf>
    <xf numFmtId="164" fontId="0" fillId="0" borderId="11" xfId="1" applyNumberFormat="1" applyFont="1" applyBorder="1" applyAlignment="1" applyProtection="1">
      <alignment horizontal="right" vertical="center"/>
      <protection locked="0"/>
    </xf>
    <xf numFmtId="164" fontId="0" fillId="0" borderId="1" xfId="2" applyNumberFormat="1" applyFont="1" applyBorder="1" applyAlignment="1" applyProtection="1">
      <alignment horizontal="right" vertical="center"/>
      <protection locked="0"/>
    </xf>
    <xf numFmtId="49" fontId="8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0" fillId="0" borderId="0" xfId="0" applyFont="1"/>
    <xf numFmtId="44" fontId="21" fillId="3" borderId="1" xfId="1" applyFont="1" applyFill="1" applyBorder="1" applyAlignment="1" applyProtection="1">
      <alignment horizontal="center" vertical="center"/>
      <protection locked="0"/>
    </xf>
    <xf numFmtId="44" fontId="4" fillId="2" borderId="0" xfId="1" applyFont="1" applyFill="1" applyBorder="1" applyAlignment="1" applyProtection="1">
      <alignment horizontal="right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44" fontId="21" fillId="3" borderId="0" xfId="1" applyFont="1" applyFill="1" applyBorder="1" applyAlignment="1" applyProtection="1">
      <alignment horizontal="center" vertical="center"/>
    </xf>
    <xf numFmtId="44" fontId="4" fillId="3" borderId="0" xfId="1" applyFont="1" applyFill="1" applyBorder="1" applyAlignment="1" applyProtection="1">
      <alignment horizontal="right" vertical="center"/>
    </xf>
    <xf numFmtId="0" fontId="2" fillId="2" borderId="18" xfId="0" applyFont="1" applyFill="1" applyBorder="1" applyAlignment="1">
      <alignment horizontal="right"/>
    </xf>
    <xf numFmtId="44" fontId="2" fillId="2" borderId="18" xfId="1" applyFont="1" applyFill="1" applyBorder="1"/>
    <xf numFmtId="44" fontId="4" fillId="2" borderId="0" xfId="1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left"/>
    </xf>
    <xf numFmtId="0" fontId="6" fillId="3" borderId="0" xfId="0" applyFont="1" applyFill="1"/>
    <xf numFmtId="0" fontId="3" fillId="3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44" fontId="2" fillId="2" borderId="0" xfId="1" applyFont="1" applyFill="1" applyBorder="1" applyAlignment="1" applyProtection="1">
      <alignment horizontal="center"/>
    </xf>
    <xf numFmtId="44" fontId="2" fillId="2" borderId="0" xfId="1" applyFont="1" applyFill="1" applyBorder="1" applyProtection="1"/>
    <xf numFmtId="0" fontId="17" fillId="3" borderId="0" xfId="0" applyFont="1" applyFill="1"/>
    <xf numFmtId="44" fontId="2" fillId="2" borderId="0" xfId="1" applyFont="1" applyFill="1" applyBorder="1" applyAlignment="1" applyProtection="1">
      <alignment horizontal="right" vertical="center"/>
    </xf>
    <xf numFmtId="0" fontId="0" fillId="3" borderId="0" xfId="0" applyFill="1" applyAlignment="1">
      <alignment horizontal="right" vertical="center"/>
    </xf>
    <xf numFmtId="0" fontId="2" fillId="2" borderId="17" xfId="0" applyFont="1" applyFill="1" applyBorder="1" applyAlignment="1">
      <alignment horizontal="center" vertical="center" wrapText="1"/>
    </xf>
    <xf numFmtId="0" fontId="4" fillId="3" borderId="0" xfId="0" applyFont="1" applyFill="1"/>
    <xf numFmtId="49" fontId="23" fillId="3" borderId="0" xfId="0" applyNumberFormat="1" applyFont="1" applyFill="1"/>
    <xf numFmtId="164" fontId="2" fillId="2" borderId="17" xfId="1" applyNumberFormat="1" applyFont="1" applyFill="1" applyBorder="1" applyAlignment="1" applyProtection="1">
      <alignment horizontal="right" vertical="center"/>
    </xf>
    <xf numFmtId="44" fontId="2" fillId="2" borderId="17" xfId="1" applyFont="1" applyFill="1" applyBorder="1" applyProtection="1"/>
    <xf numFmtId="44" fontId="2" fillId="2" borderId="18" xfId="1" applyFont="1" applyFill="1" applyBorder="1" applyProtection="1"/>
    <xf numFmtId="44" fontId="2" fillId="2" borderId="16" xfId="1" applyFont="1" applyFill="1" applyBorder="1" applyProtection="1"/>
    <xf numFmtId="0" fontId="2" fillId="3" borderId="0" xfId="0" applyFont="1" applyFill="1" applyAlignment="1">
      <alignment horizontal="right"/>
    </xf>
    <xf numFmtId="44" fontId="2" fillId="3" borderId="0" xfId="1" applyFont="1" applyFill="1" applyBorder="1" applyProtection="1"/>
    <xf numFmtId="44" fontId="2" fillId="3" borderId="0" xfId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11" fillId="3" borderId="0" xfId="0" applyFont="1" applyFill="1"/>
    <xf numFmtId="0" fontId="27" fillId="3" borderId="0" xfId="0" applyFont="1" applyFill="1"/>
    <xf numFmtId="0" fontId="0" fillId="3" borderId="0" xfId="0" applyFill="1" applyAlignment="1">
      <alignment horizontal="center"/>
    </xf>
    <xf numFmtId="49" fontId="13" fillId="3" borderId="0" xfId="0" applyNumberFormat="1" applyFont="1" applyFill="1"/>
    <xf numFmtId="49" fontId="14" fillId="3" borderId="0" xfId="0" applyNumberFormat="1" applyFont="1" applyFill="1"/>
    <xf numFmtId="49" fontId="14" fillId="3" borderId="0" xfId="0" applyNumberFormat="1" applyFont="1" applyFill="1" applyAlignment="1">
      <alignment horizontal="right" vertical="center"/>
    </xf>
    <xf numFmtId="49" fontId="16" fillId="3" borderId="0" xfId="0" applyNumberFormat="1" applyFont="1" applyFill="1"/>
    <xf numFmtId="49" fontId="16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indent="2"/>
    </xf>
    <xf numFmtId="0" fontId="2" fillId="2" borderId="17" xfId="0" applyFont="1" applyFill="1" applyBorder="1" applyAlignment="1">
      <alignment horizontal="left" vertical="center" indent="1"/>
    </xf>
    <xf numFmtId="0" fontId="2" fillId="2" borderId="20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2" borderId="18" xfId="0" applyFont="1" applyFill="1" applyBorder="1" applyAlignment="1">
      <alignment horizontal="left" vertical="center" indent="2"/>
    </xf>
    <xf numFmtId="0" fontId="2" fillId="2" borderId="16" xfId="0" applyFont="1" applyFill="1" applyBorder="1" applyAlignment="1">
      <alignment horizontal="left" vertical="center" indent="1"/>
    </xf>
    <xf numFmtId="0" fontId="2" fillId="2" borderId="19" xfId="0" applyFont="1" applyFill="1" applyBorder="1" applyAlignment="1">
      <alignment horizontal="left" vertical="center" indent="1"/>
    </xf>
    <xf numFmtId="14" fontId="27" fillId="3" borderId="0" xfId="0" applyNumberFormat="1" applyFont="1" applyFill="1"/>
    <xf numFmtId="0" fontId="18" fillId="3" borderId="0" xfId="0" applyFont="1" applyFill="1"/>
    <xf numFmtId="0" fontId="28" fillId="3" borderId="0" xfId="0" applyFont="1" applyFill="1"/>
    <xf numFmtId="0" fontId="29" fillId="3" borderId="0" xfId="0" applyFont="1" applyFill="1"/>
    <xf numFmtId="0" fontId="27" fillId="3" borderId="0" xfId="0" applyFont="1" applyFill="1" applyAlignment="1">
      <alignment horizontal="left"/>
    </xf>
    <xf numFmtId="49" fontId="10" fillId="3" borderId="0" xfId="0" applyNumberFormat="1" applyFont="1" applyFill="1"/>
    <xf numFmtId="0" fontId="30" fillId="7" borderId="0" xfId="0" applyFont="1" applyFill="1" applyAlignment="1">
      <alignment horizontal="left" vertical="center"/>
    </xf>
    <xf numFmtId="0" fontId="31" fillId="3" borderId="0" xfId="0" applyFont="1" applyFill="1"/>
    <xf numFmtId="0" fontId="32" fillId="3" borderId="0" xfId="0" applyFont="1" applyFill="1"/>
    <xf numFmtId="0" fontId="4" fillId="3" borderId="0" xfId="0" applyFont="1" applyFill="1" applyAlignment="1">
      <alignment horizontal="left"/>
    </xf>
    <xf numFmtId="0" fontId="2" fillId="7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49" fontId="10" fillId="3" borderId="0" xfId="0" applyNumberFormat="1" applyFont="1" applyFill="1" applyAlignment="1">
      <alignment horizontal="center" vertical="center" wrapText="1"/>
    </xf>
    <xf numFmtId="0" fontId="27" fillId="3" borderId="0" xfId="0" applyFont="1" applyFill="1" applyAlignment="1">
      <alignment wrapText="1"/>
    </xf>
    <xf numFmtId="0" fontId="30" fillId="3" borderId="0" xfId="0" applyFont="1" applyFill="1" applyAlignment="1">
      <alignment horizontal="left" vertical="center" indent="1"/>
    </xf>
    <xf numFmtId="0" fontId="27" fillId="3" borderId="0" xfId="0" applyFont="1" applyFill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9" borderId="1" xfId="1" applyNumberFormat="1" applyFont="1" applyFill="1" applyBorder="1" applyAlignment="1" applyProtection="1">
      <alignment horizontal="righ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0" xfId="0" applyFont="1"/>
    <xf numFmtId="14" fontId="4" fillId="3" borderId="0" xfId="0" applyNumberFormat="1" applyFont="1" applyFill="1"/>
    <xf numFmtId="49" fontId="33" fillId="3" borderId="0" xfId="0" applyNumberFormat="1" applyFont="1" applyFill="1"/>
    <xf numFmtId="44" fontId="4" fillId="3" borderId="0" xfId="0" applyNumberFormat="1" applyFont="1" applyFill="1"/>
    <xf numFmtId="44" fontId="4" fillId="3" borderId="0" xfId="1" applyFont="1" applyFill="1" applyBorder="1" applyProtection="1"/>
    <xf numFmtId="0" fontId="0" fillId="3" borderId="9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3" borderId="10" xfId="0" applyFill="1" applyBorder="1" applyAlignment="1">
      <alignment horizontal="left"/>
    </xf>
    <xf numFmtId="0" fontId="13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18" xfId="0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left"/>
    </xf>
    <xf numFmtId="49" fontId="15" fillId="3" borderId="0" xfId="0" applyNumberFormat="1" applyFont="1" applyFill="1" applyAlignment="1">
      <alignment horizontal="left"/>
    </xf>
    <xf numFmtId="0" fontId="0" fillId="8" borderId="9" xfId="0" applyFill="1" applyBorder="1" applyAlignment="1" applyProtection="1">
      <alignment horizontal="left"/>
      <protection locked="0"/>
    </xf>
    <xf numFmtId="0" fontId="0" fillId="8" borderId="10" xfId="0" applyFill="1" applyBorder="1" applyAlignment="1" applyProtection="1">
      <alignment horizontal="left"/>
      <protection locked="0"/>
    </xf>
    <xf numFmtId="0" fontId="17" fillId="3" borderId="0" xfId="0" applyFont="1" applyFill="1" applyAlignment="1">
      <alignment horizontal="left" wrapText="1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49" fontId="15" fillId="0" borderId="0" xfId="0" applyNumberFormat="1" applyFont="1" applyAlignment="1">
      <alignment horizontal="left"/>
    </xf>
    <xf numFmtId="0" fontId="17" fillId="3" borderId="0" xfId="0" applyFont="1" applyFill="1" applyAlignment="1">
      <alignment horizontal="left" vertical="center" wrapText="1"/>
    </xf>
    <xf numFmtId="0" fontId="26" fillId="0" borderId="2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31">
    <dxf>
      <font>
        <b/>
        <i val="0"/>
      </font>
      <fill>
        <patternFill>
          <bgColor rgb="FFFFFF00"/>
        </patternFill>
      </fill>
      <border>
        <right style="thin">
          <color rgb="FFFB4F14"/>
        </right>
        <top style="thin">
          <color rgb="FFFB4F14"/>
        </top>
        <bottom style="thin">
          <color rgb="FFFB4F14"/>
        </bottom>
      </border>
    </dxf>
    <dxf>
      <font>
        <b val="0"/>
        <i val="0"/>
        <color auto="1"/>
      </font>
      <fill>
        <patternFill>
          <bgColor theme="7" tint="0.79998168889431442"/>
        </patternFill>
      </fill>
    </dxf>
    <dxf>
      <font>
        <b val="0"/>
        <i/>
      </font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b/>
        <i val="0"/>
      </font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ill>
        <patternFill>
          <bgColor theme="0"/>
        </patternFill>
      </fill>
    </dxf>
    <dxf>
      <font>
        <b val="0"/>
        <i/>
      </font>
    </dxf>
    <dxf>
      <font>
        <b/>
        <i val="0"/>
        <color theme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top style="thin">
          <color rgb="FFFB4F14"/>
        </top>
        <bottom style="thin">
          <color rgb="FFFB4F14"/>
        </bottom>
        <vertical/>
        <horizontal/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ill>
        <patternFill>
          <bgColor theme="0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FFFF00"/>
        </patternFill>
      </fill>
      <border>
        <right style="thin">
          <color rgb="FFFB4F14"/>
        </right>
        <top style="thin">
          <color rgb="FFFB4F14"/>
        </top>
        <bottom style="thin">
          <color rgb="FFFB4F14"/>
        </bottom>
        <vertical/>
        <horizontal/>
      </border>
    </dxf>
    <dxf>
      <font>
        <b/>
        <i val="0"/>
        <color theme="1"/>
      </font>
      <fill>
        <patternFill>
          <bgColor theme="7" tint="0.59996337778862885"/>
        </patternFill>
      </fill>
      <border>
        <left style="thin">
          <color rgb="FFFB4F14"/>
        </left>
        <right style="thin">
          <color rgb="FFFB4F14"/>
        </right>
        <top style="thin">
          <color rgb="FFFB4F14"/>
        </top>
        <bottom style="thin">
          <color rgb="FFFB4F14"/>
        </bottom>
        <vertical/>
        <horizontal/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FB4F1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3</xdr:col>
      <xdr:colOff>465666</xdr:colOff>
      <xdr:row>1</xdr:row>
      <xdr:rowOff>232823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7DF6CF-043B-4EF6-B7BA-2FBEE5386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31750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44824</xdr:rowOff>
    </xdr:from>
    <xdr:to>
      <xdr:col>2</xdr:col>
      <xdr:colOff>709705</xdr:colOff>
      <xdr:row>1</xdr:row>
      <xdr:rowOff>245897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33C57E-FA50-489C-95F1-DA98EE620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44824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67235</xdr:rowOff>
    </xdr:from>
    <xdr:to>
      <xdr:col>2</xdr:col>
      <xdr:colOff>698500</xdr:colOff>
      <xdr:row>2</xdr:row>
      <xdr:rowOff>77808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5B1CE4-136A-4902-9B0F-2CA3456F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67235"/>
          <a:ext cx="5462120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11206</xdr:rowOff>
    </xdr:from>
    <xdr:to>
      <xdr:col>2</xdr:col>
      <xdr:colOff>653676</xdr:colOff>
      <xdr:row>2</xdr:row>
      <xdr:rowOff>21779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5E2D63-BE51-4C74-89E4-11D6F5EB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11206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22412</xdr:rowOff>
    </xdr:from>
    <xdr:to>
      <xdr:col>2</xdr:col>
      <xdr:colOff>687293</xdr:colOff>
      <xdr:row>2</xdr:row>
      <xdr:rowOff>32985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3A8A94-71E1-43F3-A225-F31AD7FE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22412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33618</xdr:rowOff>
    </xdr:from>
    <xdr:to>
      <xdr:col>1</xdr:col>
      <xdr:colOff>1079499</xdr:colOff>
      <xdr:row>2</xdr:row>
      <xdr:rowOff>44191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78CA3-D130-4750-B3BF-E63E7B99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33618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4"/>
  <sheetViews>
    <sheetView workbookViewId="0">
      <selection activeCell="I19" sqref="I19"/>
    </sheetView>
  </sheetViews>
  <sheetFormatPr baseColWidth="10" defaultRowHeight="15" x14ac:dyDescent="0.25"/>
  <sheetData>
    <row r="3" spans="2:2" x14ac:dyDescent="0.25">
      <c r="B3" t="s">
        <v>3</v>
      </c>
    </row>
    <row r="4" spans="2:2" x14ac:dyDescent="0.25">
      <c r="B4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8"/>
  <sheetViews>
    <sheetView zoomScale="90" zoomScaleNormal="90" zoomScalePageLayoutView="80" workbookViewId="0">
      <selection activeCell="B6" sqref="B6:F6"/>
    </sheetView>
  </sheetViews>
  <sheetFormatPr baseColWidth="10" defaultRowHeight="15" x14ac:dyDescent="0.25"/>
  <cols>
    <col min="1" max="1" width="36.85546875" customWidth="1"/>
    <col min="2" max="2" width="25.28515625" customWidth="1"/>
    <col min="3" max="3" width="13.140625" bestFit="1" customWidth="1"/>
    <col min="4" max="5" width="14" customWidth="1"/>
    <col min="6" max="6" width="16.42578125" style="59" bestFit="1" customWidth="1"/>
    <col min="7" max="7" width="11.42578125" style="50"/>
    <col min="8" max="8" width="21.28515625" style="50" customWidth="1"/>
    <col min="9" max="9" width="14.42578125" style="50" customWidth="1"/>
    <col min="10" max="10" width="17.85546875" style="50" customWidth="1"/>
    <col min="11" max="11" width="15.5703125" style="50" bestFit="1" customWidth="1"/>
    <col min="12" max="14" width="11.42578125" style="50"/>
    <col min="15" max="16" width="11.42578125" style="7"/>
    <col min="17" max="24" width="11.42578125" style="60"/>
    <col min="25" max="26" width="11.42578125" style="7"/>
  </cols>
  <sheetData>
    <row r="1" spans="1:16" x14ac:dyDescent="0.25">
      <c r="A1" s="7"/>
      <c r="B1" s="7"/>
      <c r="C1" s="7"/>
      <c r="D1" s="7"/>
      <c r="E1" s="7"/>
      <c r="F1" s="48"/>
      <c r="O1" s="61"/>
      <c r="P1" s="61"/>
    </row>
    <row r="2" spans="1:16" ht="18.75" customHeight="1" x14ac:dyDescent="0.25">
      <c r="A2" s="7"/>
      <c r="B2" s="7"/>
      <c r="C2" s="7"/>
      <c r="D2" s="7"/>
      <c r="E2" s="7"/>
      <c r="F2" s="48"/>
      <c r="O2" s="61"/>
      <c r="P2" s="61"/>
    </row>
    <row r="3" spans="1:16" ht="23.25" x14ac:dyDescent="0.35">
      <c r="A3" s="104" t="s">
        <v>0</v>
      </c>
      <c r="B3" s="104"/>
      <c r="C3" s="104"/>
      <c r="D3" s="104"/>
      <c r="E3" s="104"/>
      <c r="F3" s="104"/>
      <c r="O3" s="61"/>
      <c r="P3" s="61"/>
    </row>
    <row r="4" spans="1:16" ht="23.25" customHeight="1" x14ac:dyDescent="0.35">
      <c r="A4" s="104" t="s">
        <v>21</v>
      </c>
      <c r="B4" s="104"/>
      <c r="C4" s="104"/>
      <c r="D4" s="104"/>
      <c r="E4" s="104"/>
      <c r="F4" s="104"/>
      <c r="O4" s="61"/>
      <c r="P4" s="61"/>
    </row>
    <row r="5" spans="1:16" ht="15.75" thickBot="1" x14ac:dyDescent="0.3">
      <c r="A5" s="7"/>
      <c r="B5" s="7"/>
      <c r="C5" s="7"/>
      <c r="D5" s="7"/>
      <c r="E5" s="7"/>
      <c r="F5" s="48"/>
      <c r="L5" s="96"/>
      <c r="O5" s="61"/>
      <c r="P5" s="61"/>
    </row>
    <row r="6" spans="1:16" ht="15.75" thickBot="1" x14ac:dyDescent="0.3">
      <c r="A6" s="15" t="s">
        <v>1</v>
      </c>
      <c r="B6" s="101" t="s">
        <v>28</v>
      </c>
      <c r="C6" s="101"/>
      <c r="D6" s="101"/>
      <c r="E6" s="101"/>
      <c r="F6" s="106"/>
      <c r="G6" s="50" t="s">
        <v>77</v>
      </c>
      <c r="O6" s="61"/>
      <c r="P6" s="61"/>
    </row>
    <row r="7" spans="1:16" ht="15.75" thickBot="1" x14ac:dyDescent="0.3">
      <c r="A7" s="15" t="s">
        <v>30</v>
      </c>
      <c r="B7" s="101" t="s">
        <v>29</v>
      </c>
      <c r="C7" s="101"/>
      <c r="D7" s="101"/>
      <c r="E7" s="102"/>
      <c r="F7" s="103"/>
      <c r="G7" s="50" t="s">
        <v>81</v>
      </c>
      <c r="O7" s="61"/>
      <c r="P7" s="61"/>
    </row>
    <row r="8" spans="1:16" ht="15.75" thickBot="1" x14ac:dyDescent="0.3">
      <c r="A8" s="15" t="s">
        <v>70</v>
      </c>
      <c r="B8" s="116"/>
      <c r="C8" s="116"/>
      <c r="D8" s="116"/>
      <c r="E8" s="117"/>
      <c r="F8" s="118"/>
      <c r="O8" s="61"/>
      <c r="P8" s="61"/>
    </row>
    <row r="9" spans="1:16" ht="15.75" thickBot="1" x14ac:dyDescent="0.3">
      <c r="A9" s="15" t="s">
        <v>72</v>
      </c>
      <c r="B9" s="116" t="s">
        <v>76</v>
      </c>
      <c r="C9" s="116"/>
      <c r="D9" s="116"/>
      <c r="E9" s="117"/>
      <c r="F9" s="118"/>
      <c r="O9" s="61"/>
      <c r="P9" s="61"/>
    </row>
    <row r="10" spans="1:16" ht="15.75" thickBot="1" x14ac:dyDescent="0.3">
      <c r="A10" s="12"/>
      <c r="B10" s="62"/>
      <c r="C10" s="62"/>
      <c r="D10" s="62"/>
      <c r="E10" s="62"/>
      <c r="F10" s="29"/>
      <c r="I10" s="50" t="s">
        <v>63</v>
      </c>
      <c r="J10" s="50" t="s">
        <v>64</v>
      </c>
      <c r="O10" s="61"/>
      <c r="P10" s="61"/>
    </row>
    <row r="11" spans="1:16" ht="15.75" thickBot="1" x14ac:dyDescent="0.3">
      <c r="A11" s="15" t="s">
        <v>2</v>
      </c>
      <c r="B11" s="113"/>
      <c r="C11" s="113"/>
      <c r="D11" s="113"/>
      <c r="E11" s="113"/>
      <c r="F11" s="114"/>
      <c r="H11" s="50" t="s">
        <v>67</v>
      </c>
      <c r="I11" s="97">
        <v>46023</v>
      </c>
      <c r="J11" s="97">
        <v>46387</v>
      </c>
      <c r="O11" s="61"/>
      <c r="P11" s="61"/>
    </row>
    <row r="12" spans="1:16" ht="15.75" thickBot="1" x14ac:dyDescent="0.3">
      <c r="A12" s="15" t="s">
        <v>16</v>
      </c>
      <c r="B12" s="113"/>
      <c r="C12" s="113"/>
      <c r="D12" s="113"/>
      <c r="E12" s="113"/>
      <c r="F12" s="114"/>
      <c r="H12" s="50" t="s">
        <v>68</v>
      </c>
      <c r="J12" s="97">
        <v>47118</v>
      </c>
      <c r="O12" s="61"/>
      <c r="P12" s="61"/>
    </row>
    <row r="13" spans="1:16" x14ac:dyDescent="0.25">
      <c r="A13" s="7"/>
      <c r="B13" s="7"/>
      <c r="C13" s="7"/>
      <c r="D13" s="7"/>
      <c r="E13" s="7"/>
      <c r="F13" s="48"/>
      <c r="O13" s="61"/>
      <c r="P13" s="61"/>
    </row>
    <row r="14" spans="1:16" ht="30" x14ac:dyDescent="0.25">
      <c r="A14" s="42" t="s">
        <v>4</v>
      </c>
      <c r="B14" s="42" t="s">
        <v>36</v>
      </c>
      <c r="C14" s="1" t="s">
        <v>60</v>
      </c>
      <c r="D14" s="1" t="s">
        <v>73</v>
      </c>
      <c r="E14" s="1" t="s">
        <v>78</v>
      </c>
      <c r="F14" s="1" t="s">
        <v>5</v>
      </c>
      <c r="O14" s="61"/>
      <c r="P14" s="61"/>
    </row>
    <row r="15" spans="1:16" x14ac:dyDescent="0.25">
      <c r="A15" s="20"/>
      <c r="B15" s="20"/>
      <c r="C15" s="31"/>
      <c r="D15" s="31"/>
      <c r="E15" s="31"/>
      <c r="F15" s="32">
        <f>SUM(C15:E15)</f>
        <v>0</v>
      </c>
      <c r="I15" s="50">
        <v>2026</v>
      </c>
      <c r="J15" s="50">
        <v>2027</v>
      </c>
      <c r="K15" s="50">
        <v>2028</v>
      </c>
      <c r="O15" s="61"/>
      <c r="P15" s="61"/>
    </row>
    <row r="16" spans="1:16" x14ac:dyDescent="0.25">
      <c r="A16" s="109" t="s">
        <v>37</v>
      </c>
      <c r="B16" s="109"/>
      <c r="C16" s="38">
        <f>IF(C15&gt;I19,I19,C15)</f>
        <v>0</v>
      </c>
      <c r="D16" s="38">
        <f>IF(D15&gt;J19,J19,D15)</f>
        <v>0</v>
      </c>
      <c r="E16" s="38">
        <f>IF(E15&gt;K19,K19,E15)</f>
        <v>0</v>
      </c>
      <c r="F16" s="32">
        <f>SUM(C16:E16)</f>
        <v>0</v>
      </c>
      <c r="H16" s="50" t="s">
        <v>39</v>
      </c>
      <c r="I16" s="50">
        <f>MONTH(C23)</f>
        <v>1</v>
      </c>
      <c r="J16" s="50">
        <f>IF(YEAR(C24)&gt;I15,1,0)</f>
        <v>0</v>
      </c>
      <c r="K16" s="50">
        <f>IF(YEAR(C24)&gt;J15,1,0)</f>
        <v>0</v>
      </c>
      <c r="O16" s="61"/>
      <c r="P16" s="61"/>
    </row>
    <row r="17" spans="1:24" x14ac:dyDescent="0.25">
      <c r="A17" s="56"/>
      <c r="B17" s="56"/>
      <c r="C17" s="34" t="str">
        <f>IF(C15&gt;C16,"Limitado*","")</f>
        <v/>
      </c>
      <c r="D17" s="34" t="str">
        <f>IF(D15&gt;D16,"Limitado*","")</f>
        <v/>
      </c>
      <c r="E17" s="34" t="str">
        <f>IF(E15&gt;E16,"Limitado*","")</f>
        <v/>
      </c>
      <c r="F17" s="35"/>
      <c r="H17" s="50" t="s">
        <v>65</v>
      </c>
      <c r="I17" s="50">
        <f>IF(YEAR(C24)&gt;I15,12,MONTH(C24))</f>
        <v>1</v>
      </c>
      <c r="J17" s="50">
        <f>IF(YEAR(C24)&lt;J15,0,IF(YEAR(C24)&gt;J15,12,MONTH(C24)))</f>
        <v>0</v>
      </c>
      <c r="K17" s="50">
        <f>IF(YEAR(C24)&gt;J15,MONTH(C24),0)</f>
        <v>0</v>
      </c>
      <c r="O17" s="61"/>
      <c r="P17" s="61"/>
    </row>
    <row r="18" spans="1:24" s="7" customFormat="1" x14ac:dyDescent="0.25">
      <c r="A18" s="63" t="s">
        <v>6</v>
      </c>
      <c r="B18" s="64"/>
      <c r="C18" s="64"/>
      <c r="D18" s="64"/>
      <c r="E18" s="64"/>
      <c r="F18" s="65"/>
      <c r="G18" s="98"/>
      <c r="H18" s="50" t="s">
        <v>40</v>
      </c>
      <c r="I18" s="50">
        <f>I17-I16+1</f>
        <v>1</v>
      </c>
      <c r="J18" s="50">
        <f>(IF(J16=0,0,J17-J16+1))</f>
        <v>0</v>
      </c>
      <c r="K18" s="50">
        <f>(IF(K16=0,0,K17-K16+1))</f>
        <v>0</v>
      </c>
      <c r="L18" s="50"/>
      <c r="M18" s="50"/>
      <c r="N18" s="50"/>
      <c r="O18" s="61"/>
      <c r="P18" s="61"/>
      <c r="Q18" s="60"/>
      <c r="R18" s="60"/>
      <c r="S18" s="60"/>
      <c r="T18" s="60"/>
      <c r="U18" s="60"/>
      <c r="V18" s="60"/>
      <c r="W18" s="60"/>
      <c r="X18" s="60"/>
    </row>
    <row r="19" spans="1:24" s="7" customFormat="1" x14ac:dyDescent="0.25">
      <c r="A19" s="112" t="s">
        <v>7</v>
      </c>
      <c r="B19" s="112"/>
      <c r="C19" s="66"/>
      <c r="D19" s="66"/>
      <c r="E19" s="66"/>
      <c r="F19" s="67"/>
      <c r="G19" s="98"/>
      <c r="H19" s="50" t="s">
        <v>66</v>
      </c>
      <c r="I19" s="99">
        <f>$I$21*I18</f>
        <v>4500</v>
      </c>
      <c r="J19" s="99">
        <f>$I$21*J18</f>
        <v>0</v>
      </c>
      <c r="K19" s="99">
        <f>$I$21*K18</f>
        <v>0</v>
      </c>
      <c r="L19" s="50"/>
      <c r="M19" s="50"/>
      <c r="N19" s="50"/>
      <c r="O19" s="61"/>
      <c r="P19" s="61"/>
      <c r="Q19" s="60"/>
      <c r="R19" s="60"/>
      <c r="S19" s="60"/>
      <c r="T19" s="60"/>
      <c r="U19" s="60"/>
      <c r="V19" s="60"/>
      <c r="W19" s="60"/>
      <c r="X19" s="60"/>
    </row>
    <row r="20" spans="1:24" s="7" customFormat="1" ht="15" customHeight="1" x14ac:dyDescent="0.25">
      <c r="A20" s="115" t="s">
        <v>38</v>
      </c>
      <c r="B20" s="115"/>
      <c r="F20" s="48"/>
      <c r="G20" s="50"/>
      <c r="H20" s="50"/>
      <c r="I20" s="50"/>
      <c r="J20" s="50"/>
      <c r="K20" s="50"/>
      <c r="L20" s="50"/>
      <c r="M20" s="50"/>
      <c r="N20" s="50"/>
      <c r="O20" s="61"/>
      <c r="P20" s="61"/>
      <c r="Q20" s="60"/>
      <c r="R20" s="60"/>
      <c r="S20" s="60"/>
      <c r="T20" s="60"/>
      <c r="U20" s="60"/>
      <c r="V20" s="60"/>
      <c r="W20" s="60"/>
      <c r="X20" s="60"/>
    </row>
    <row r="21" spans="1:24" s="7" customFormat="1" x14ac:dyDescent="0.25">
      <c r="A21" s="76" t="s">
        <v>71</v>
      </c>
      <c r="F21" s="48"/>
      <c r="G21" s="50"/>
      <c r="H21" s="50" t="s">
        <v>41</v>
      </c>
      <c r="I21" s="100">
        <v>4500</v>
      </c>
      <c r="J21" s="50"/>
      <c r="K21" s="50"/>
      <c r="L21" s="50"/>
      <c r="M21" s="50"/>
      <c r="N21" s="50"/>
      <c r="O21" s="61"/>
      <c r="P21" s="61"/>
      <c r="Q21" s="60"/>
      <c r="R21" s="60"/>
      <c r="S21" s="60"/>
      <c r="T21" s="60"/>
      <c r="U21" s="60"/>
      <c r="V21" s="60"/>
      <c r="W21" s="60"/>
      <c r="X21" s="60"/>
    </row>
    <row r="22" spans="1:24" s="7" customFormat="1" x14ac:dyDescent="0.25">
      <c r="F22" s="71"/>
      <c r="G22" s="50"/>
      <c r="H22" s="50"/>
      <c r="I22" s="50"/>
      <c r="J22" s="50"/>
      <c r="K22" s="50"/>
      <c r="L22" s="50"/>
      <c r="M22" s="50"/>
      <c r="N22" s="50"/>
      <c r="O22" s="61"/>
      <c r="P22" s="61"/>
      <c r="Q22" s="60"/>
      <c r="R22" s="60"/>
      <c r="S22" s="60"/>
      <c r="T22" s="60"/>
      <c r="U22" s="60"/>
      <c r="V22" s="60"/>
      <c r="W22" s="60"/>
      <c r="X22" s="60"/>
    </row>
    <row r="23" spans="1:24" s="7" customFormat="1" x14ac:dyDescent="0.25">
      <c r="A23" s="68" t="s">
        <v>31</v>
      </c>
      <c r="B23" s="69"/>
      <c r="C23" s="33"/>
      <c r="D23" s="70" t="s">
        <v>58</v>
      </c>
      <c r="E23" s="29" t="str">
        <f>IF(C23=0,"Rellenar fecha",IF(OR(C23&gt;J11,C23&lt;I11),"Fecha errónea",""))</f>
        <v>Rellenar fecha</v>
      </c>
      <c r="F23" s="91"/>
      <c r="G23" s="50"/>
      <c r="H23" s="50"/>
      <c r="I23" s="50"/>
      <c r="J23" s="50"/>
      <c r="K23" s="50"/>
      <c r="L23" s="50"/>
      <c r="M23" s="50"/>
      <c r="N23" s="50"/>
      <c r="O23" s="61"/>
      <c r="P23" s="61"/>
      <c r="Q23" s="60"/>
      <c r="R23" s="60"/>
      <c r="S23" s="60"/>
      <c r="T23" s="60"/>
      <c r="U23" s="60"/>
      <c r="V23" s="60"/>
      <c r="W23" s="60"/>
      <c r="X23" s="60"/>
    </row>
    <row r="24" spans="1:24" s="7" customFormat="1" x14ac:dyDescent="0.25">
      <c r="A24" s="72" t="s">
        <v>32</v>
      </c>
      <c r="B24" s="73"/>
      <c r="C24" s="33"/>
      <c r="D24" s="74" t="s">
        <v>58</v>
      </c>
      <c r="E24" s="29" t="str">
        <f>IF(C24=0,"Rellenar fecha",IF(OR(C24&gt;J12,C24&lt;C23),"Fecha errónea",""))</f>
        <v>Rellenar fecha</v>
      </c>
      <c r="F24" s="92"/>
      <c r="G24" s="50"/>
      <c r="H24" s="50" t="s">
        <v>29</v>
      </c>
      <c r="I24" s="50"/>
      <c r="J24" s="50"/>
      <c r="K24" s="50"/>
      <c r="L24" s="50"/>
      <c r="M24" s="50"/>
      <c r="N24" s="50"/>
      <c r="O24" s="61"/>
      <c r="P24" s="61"/>
      <c r="Q24" s="60"/>
      <c r="R24" s="60"/>
      <c r="S24" s="60"/>
      <c r="T24" s="60"/>
      <c r="U24" s="60"/>
      <c r="V24" s="60"/>
      <c r="W24" s="60"/>
      <c r="X24" s="60"/>
    </row>
    <row r="25" spans="1:24" s="7" customFormat="1" x14ac:dyDescent="0.25">
      <c r="F25" s="92"/>
      <c r="G25" s="50"/>
      <c r="H25" s="50"/>
      <c r="I25" s="50"/>
      <c r="J25" s="50"/>
      <c r="K25" s="50"/>
      <c r="L25" s="50"/>
      <c r="M25" s="50"/>
      <c r="N25" s="50"/>
      <c r="O25" s="61"/>
      <c r="P25" s="61"/>
      <c r="Q25" s="60"/>
      <c r="R25" s="60"/>
      <c r="S25" s="60"/>
      <c r="T25" s="60"/>
      <c r="U25" s="60"/>
      <c r="V25" s="60"/>
      <c r="W25" s="60"/>
      <c r="X25" s="60"/>
    </row>
    <row r="26" spans="1:24" s="7" customFormat="1" x14ac:dyDescent="0.25">
      <c r="E26" s="75"/>
      <c r="F26" s="61"/>
      <c r="G26" s="50"/>
      <c r="H26" s="50"/>
      <c r="I26" s="50"/>
      <c r="J26" s="50"/>
      <c r="K26" s="50"/>
      <c r="L26" s="50"/>
      <c r="M26" s="50"/>
      <c r="N26" s="50"/>
      <c r="O26" s="61"/>
      <c r="P26" s="61"/>
      <c r="Q26" s="60"/>
      <c r="R26" s="60"/>
      <c r="S26" s="60"/>
      <c r="T26" s="60"/>
      <c r="U26" s="60"/>
      <c r="V26" s="60"/>
      <c r="W26" s="60"/>
      <c r="X26" s="60"/>
    </row>
    <row r="27" spans="1:24" s="7" customFormat="1" x14ac:dyDescent="0.25">
      <c r="E27" s="61"/>
      <c r="F27" s="75"/>
      <c r="G27" s="50"/>
      <c r="H27" s="50"/>
      <c r="I27" s="50"/>
      <c r="J27" s="50"/>
      <c r="K27" s="50"/>
      <c r="L27" s="50"/>
      <c r="M27" s="50"/>
      <c r="N27" s="50"/>
      <c r="O27" s="61"/>
      <c r="P27" s="61"/>
      <c r="Q27" s="60"/>
      <c r="R27" s="60"/>
      <c r="S27" s="60"/>
      <c r="T27" s="60"/>
      <c r="U27" s="60"/>
      <c r="V27" s="60"/>
      <c r="W27" s="60"/>
      <c r="X27" s="60"/>
    </row>
    <row r="28" spans="1:24" s="7" customFormat="1" x14ac:dyDescent="0.25">
      <c r="E28" s="61"/>
      <c r="F28" s="75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0"/>
      <c r="R28" s="60"/>
      <c r="S28" s="60"/>
      <c r="T28" s="60"/>
      <c r="U28" s="60"/>
      <c r="V28" s="60"/>
      <c r="W28" s="60"/>
      <c r="X28" s="60"/>
    </row>
    <row r="29" spans="1:24" s="7" customFormat="1" x14ac:dyDescent="0.25">
      <c r="F29" s="92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0"/>
      <c r="R29" s="60"/>
      <c r="S29" s="60"/>
      <c r="T29" s="60"/>
      <c r="U29" s="60"/>
      <c r="V29" s="60"/>
      <c r="W29" s="60"/>
      <c r="X29" s="60"/>
    </row>
    <row r="30" spans="1:24" s="7" customFormat="1" x14ac:dyDescent="0.25">
      <c r="F30" s="92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0"/>
      <c r="R30" s="60"/>
      <c r="S30" s="60"/>
      <c r="T30" s="60"/>
      <c r="U30" s="60"/>
      <c r="V30" s="60"/>
      <c r="W30" s="60"/>
      <c r="X30" s="60"/>
    </row>
    <row r="31" spans="1:24" s="7" customFormat="1" x14ac:dyDescent="0.25">
      <c r="F31" s="92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0"/>
      <c r="R31" s="60"/>
      <c r="S31" s="60"/>
      <c r="T31" s="60"/>
      <c r="U31" s="60"/>
      <c r="V31" s="60"/>
      <c r="W31" s="60"/>
      <c r="X31" s="60"/>
    </row>
    <row r="32" spans="1:24" s="7" customFormat="1" x14ac:dyDescent="0.25">
      <c r="F32" s="48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0"/>
      <c r="R32" s="60"/>
      <c r="S32" s="60"/>
      <c r="T32" s="60"/>
      <c r="U32" s="60"/>
      <c r="V32" s="60"/>
      <c r="W32" s="60"/>
      <c r="X32" s="60"/>
    </row>
    <row r="33" spans="6:24" s="7" customFormat="1" x14ac:dyDescent="0.25">
      <c r="F33" s="48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0"/>
      <c r="R33" s="60"/>
      <c r="S33" s="60"/>
      <c r="T33" s="60"/>
      <c r="U33" s="60"/>
      <c r="V33" s="60"/>
      <c r="W33" s="60"/>
      <c r="X33" s="60"/>
    </row>
    <row r="34" spans="6:24" s="7" customFormat="1" x14ac:dyDescent="0.25">
      <c r="F34" s="48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0"/>
      <c r="R34" s="60"/>
      <c r="S34" s="60"/>
      <c r="T34" s="60"/>
      <c r="U34" s="60"/>
      <c r="V34" s="60"/>
      <c r="W34" s="60"/>
      <c r="X34" s="60"/>
    </row>
    <row r="35" spans="6:24" s="7" customFormat="1" x14ac:dyDescent="0.25">
      <c r="F35" s="48"/>
      <c r="G35" s="50"/>
      <c r="H35" s="50"/>
      <c r="I35" s="50"/>
      <c r="J35" s="50"/>
      <c r="K35" s="50"/>
      <c r="L35" s="50"/>
      <c r="M35" s="50"/>
      <c r="N35" s="50"/>
      <c r="Q35" s="60"/>
      <c r="R35" s="60"/>
      <c r="S35" s="60"/>
      <c r="T35" s="60"/>
      <c r="U35" s="60"/>
      <c r="V35" s="60"/>
      <c r="W35" s="60"/>
      <c r="X35" s="60"/>
    </row>
    <row r="36" spans="6:24" s="7" customFormat="1" x14ac:dyDescent="0.25">
      <c r="F36" s="48"/>
      <c r="G36" s="50"/>
      <c r="H36" s="50"/>
      <c r="I36" s="50"/>
      <c r="J36" s="50"/>
      <c r="K36" s="50"/>
      <c r="L36" s="50"/>
      <c r="M36" s="50"/>
      <c r="N36" s="50"/>
      <c r="Q36" s="60"/>
      <c r="R36" s="60"/>
      <c r="S36" s="60"/>
      <c r="T36" s="60"/>
      <c r="U36" s="60"/>
      <c r="V36" s="60"/>
      <c r="W36" s="60"/>
      <c r="X36" s="60"/>
    </row>
    <row r="37" spans="6:24" s="7" customFormat="1" x14ac:dyDescent="0.25">
      <c r="F37" s="48"/>
      <c r="G37" s="50"/>
      <c r="H37" s="50"/>
      <c r="I37" s="50"/>
      <c r="J37" s="50"/>
      <c r="K37" s="50"/>
      <c r="L37" s="50"/>
      <c r="M37" s="50"/>
      <c r="N37" s="50"/>
      <c r="Q37" s="60"/>
      <c r="R37" s="60"/>
      <c r="S37" s="60"/>
      <c r="T37" s="60"/>
      <c r="U37" s="60"/>
      <c r="V37" s="60"/>
      <c r="W37" s="60"/>
      <c r="X37" s="60"/>
    </row>
    <row r="38" spans="6:24" s="7" customFormat="1" x14ac:dyDescent="0.25">
      <c r="F38" s="48"/>
      <c r="G38" s="50"/>
      <c r="H38" s="50"/>
      <c r="I38" s="50"/>
      <c r="J38" s="50"/>
      <c r="K38" s="50"/>
      <c r="L38" s="50"/>
      <c r="M38" s="50"/>
      <c r="N38" s="50"/>
      <c r="Q38" s="60"/>
      <c r="R38" s="60"/>
      <c r="S38" s="60"/>
      <c r="T38" s="60"/>
      <c r="U38" s="60"/>
      <c r="V38" s="60"/>
      <c r="W38" s="60"/>
      <c r="X38" s="60"/>
    </row>
    <row r="39" spans="6:24" s="7" customFormat="1" x14ac:dyDescent="0.25">
      <c r="F39" s="48"/>
      <c r="G39" s="50"/>
      <c r="H39" s="50"/>
      <c r="I39" s="50"/>
      <c r="J39" s="50"/>
      <c r="K39" s="50"/>
      <c r="L39" s="50"/>
      <c r="M39" s="50"/>
      <c r="N39" s="50"/>
      <c r="Q39" s="60"/>
      <c r="R39" s="60"/>
      <c r="S39" s="60"/>
      <c r="T39" s="60"/>
      <c r="U39" s="60"/>
      <c r="V39" s="60"/>
      <c r="W39" s="60"/>
      <c r="X39" s="60"/>
    </row>
    <row r="40" spans="6:24" s="7" customFormat="1" x14ac:dyDescent="0.25">
      <c r="F40" s="48"/>
      <c r="G40" s="50"/>
      <c r="H40" s="50"/>
      <c r="I40" s="50"/>
      <c r="J40" s="50"/>
      <c r="K40" s="50"/>
      <c r="L40" s="50"/>
      <c r="M40" s="50"/>
      <c r="N40" s="50"/>
      <c r="Q40" s="60"/>
      <c r="R40" s="60"/>
      <c r="S40" s="60"/>
      <c r="T40" s="60"/>
      <c r="U40" s="60"/>
      <c r="V40" s="60"/>
      <c r="W40" s="60"/>
      <c r="X40" s="60"/>
    </row>
    <row r="41" spans="6:24" s="7" customFormat="1" x14ac:dyDescent="0.25">
      <c r="F41" s="48"/>
      <c r="G41" s="50"/>
      <c r="H41" s="50"/>
      <c r="I41" s="50"/>
      <c r="J41" s="50"/>
      <c r="K41" s="50"/>
      <c r="L41" s="50"/>
      <c r="M41" s="50"/>
      <c r="N41" s="50"/>
      <c r="Q41" s="60"/>
      <c r="R41" s="60"/>
      <c r="S41" s="60"/>
      <c r="T41" s="60"/>
      <c r="U41" s="60"/>
      <c r="V41" s="60"/>
      <c r="W41" s="60"/>
      <c r="X41" s="60"/>
    </row>
    <row r="42" spans="6:24" s="7" customFormat="1" x14ac:dyDescent="0.25">
      <c r="F42" s="48"/>
      <c r="G42" s="50"/>
      <c r="H42" s="50"/>
      <c r="I42" s="50"/>
      <c r="J42" s="50"/>
      <c r="K42" s="50"/>
      <c r="L42" s="50"/>
      <c r="M42" s="50"/>
      <c r="N42" s="50"/>
      <c r="Q42" s="60"/>
      <c r="R42" s="60"/>
      <c r="S42" s="60"/>
      <c r="T42" s="60"/>
      <c r="U42" s="60"/>
      <c r="V42" s="60"/>
      <c r="W42" s="60"/>
      <c r="X42" s="60"/>
    </row>
    <row r="43" spans="6:24" s="7" customFormat="1" x14ac:dyDescent="0.25">
      <c r="F43" s="48"/>
      <c r="G43" s="50"/>
      <c r="H43" s="50"/>
      <c r="I43" s="50"/>
      <c r="J43" s="50"/>
      <c r="K43" s="50"/>
      <c r="L43" s="50"/>
      <c r="M43" s="50"/>
      <c r="N43" s="50"/>
      <c r="Q43" s="60"/>
      <c r="R43" s="60"/>
      <c r="S43" s="60"/>
      <c r="T43" s="60"/>
      <c r="U43" s="60"/>
      <c r="V43" s="60"/>
      <c r="W43" s="60"/>
      <c r="X43" s="60"/>
    </row>
    <row r="44" spans="6:24" s="7" customFormat="1" x14ac:dyDescent="0.25">
      <c r="F44" s="48"/>
      <c r="G44" s="50"/>
      <c r="H44" s="50"/>
      <c r="I44" s="50"/>
      <c r="J44" s="50"/>
      <c r="K44" s="50"/>
      <c r="L44" s="50"/>
      <c r="M44" s="50"/>
      <c r="N44" s="50"/>
      <c r="Q44" s="60"/>
      <c r="R44" s="60"/>
      <c r="S44" s="60"/>
      <c r="T44" s="60"/>
      <c r="U44" s="60"/>
      <c r="V44" s="60"/>
      <c r="W44" s="60"/>
      <c r="X44" s="60"/>
    </row>
    <row r="45" spans="6:24" s="7" customFormat="1" x14ac:dyDescent="0.25">
      <c r="F45" s="48"/>
      <c r="G45" s="50"/>
      <c r="H45" s="50"/>
      <c r="I45" s="50"/>
      <c r="J45" s="50"/>
      <c r="K45" s="50"/>
      <c r="L45" s="50"/>
      <c r="M45" s="50"/>
      <c r="N45" s="50"/>
      <c r="Q45" s="60"/>
      <c r="R45" s="60"/>
      <c r="S45" s="60"/>
      <c r="T45" s="60"/>
      <c r="U45" s="60"/>
      <c r="V45" s="60"/>
      <c r="W45" s="60"/>
      <c r="X45" s="60"/>
    </row>
    <row r="46" spans="6:24" s="7" customFormat="1" x14ac:dyDescent="0.25">
      <c r="F46" s="48"/>
      <c r="G46" s="50"/>
      <c r="H46" s="50"/>
      <c r="I46" s="50"/>
      <c r="J46" s="50"/>
      <c r="K46" s="50"/>
      <c r="L46" s="50"/>
      <c r="M46" s="50"/>
      <c r="N46" s="50"/>
      <c r="Q46" s="60"/>
      <c r="R46" s="60"/>
      <c r="S46" s="60"/>
      <c r="T46" s="60"/>
      <c r="U46" s="60"/>
      <c r="V46" s="60"/>
      <c r="W46" s="60"/>
      <c r="X46" s="60"/>
    </row>
    <row r="47" spans="6:24" s="7" customFormat="1" x14ac:dyDescent="0.25">
      <c r="F47" s="48"/>
      <c r="G47" s="50"/>
      <c r="H47" s="50"/>
      <c r="I47" s="50"/>
      <c r="J47" s="50"/>
      <c r="K47" s="50"/>
      <c r="L47" s="50"/>
      <c r="M47" s="50"/>
      <c r="N47" s="50"/>
      <c r="Q47" s="60"/>
      <c r="R47" s="60"/>
      <c r="S47" s="60"/>
      <c r="T47" s="60"/>
      <c r="U47" s="60"/>
      <c r="V47" s="60"/>
      <c r="W47" s="60"/>
      <c r="X47" s="60"/>
    </row>
    <row r="48" spans="6:24" s="7" customFormat="1" x14ac:dyDescent="0.25">
      <c r="F48" s="48"/>
      <c r="G48" s="50"/>
      <c r="H48" s="50"/>
      <c r="I48" s="50"/>
      <c r="J48" s="50"/>
      <c r="K48" s="50"/>
      <c r="L48" s="50"/>
      <c r="M48" s="50"/>
      <c r="N48" s="50"/>
      <c r="Q48" s="60"/>
      <c r="R48" s="60"/>
      <c r="S48" s="60"/>
      <c r="T48" s="60"/>
      <c r="U48" s="60"/>
      <c r="V48" s="60"/>
      <c r="W48" s="60"/>
      <c r="X48" s="60"/>
    </row>
    <row r="49" spans="6:24" s="7" customFormat="1" x14ac:dyDescent="0.25">
      <c r="F49" s="48"/>
      <c r="G49" s="50"/>
      <c r="H49" s="50"/>
      <c r="I49" s="50"/>
      <c r="J49" s="50"/>
      <c r="K49" s="50"/>
      <c r="L49" s="50"/>
      <c r="M49" s="50"/>
      <c r="N49" s="50"/>
      <c r="Q49" s="60"/>
      <c r="R49" s="60"/>
      <c r="S49" s="60"/>
      <c r="T49" s="60"/>
      <c r="U49" s="60"/>
      <c r="V49" s="60"/>
      <c r="W49" s="60"/>
      <c r="X49" s="60"/>
    </row>
    <row r="50" spans="6:24" s="7" customFormat="1" x14ac:dyDescent="0.25">
      <c r="F50" s="48"/>
      <c r="G50" s="50"/>
      <c r="H50" s="50"/>
      <c r="I50" s="50"/>
      <c r="J50" s="50"/>
      <c r="K50" s="50"/>
      <c r="L50" s="50"/>
      <c r="M50" s="50"/>
      <c r="N50" s="50"/>
      <c r="Q50" s="60"/>
      <c r="R50" s="60"/>
      <c r="S50" s="60"/>
      <c r="T50" s="60"/>
      <c r="U50" s="60"/>
      <c r="V50" s="60"/>
      <c r="W50" s="60"/>
      <c r="X50" s="60"/>
    </row>
    <row r="51" spans="6:24" s="7" customFormat="1" x14ac:dyDescent="0.25">
      <c r="F51" s="48"/>
      <c r="G51" s="50"/>
      <c r="H51" s="50"/>
      <c r="I51" s="50"/>
      <c r="J51" s="50"/>
      <c r="K51" s="50"/>
      <c r="L51" s="50"/>
      <c r="M51" s="50"/>
      <c r="N51" s="50"/>
      <c r="Q51" s="60"/>
      <c r="R51" s="60"/>
      <c r="S51" s="60"/>
      <c r="T51" s="60"/>
      <c r="U51" s="60"/>
      <c r="V51" s="60"/>
      <c r="W51" s="60"/>
      <c r="X51" s="60"/>
    </row>
    <row r="52" spans="6:24" s="7" customFormat="1" x14ac:dyDescent="0.25">
      <c r="F52" s="48"/>
      <c r="G52" s="50"/>
      <c r="H52" s="50"/>
      <c r="I52" s="50"/>
      <c r="J52" s="50"/>
      <c r="K52" s="50"/>
      <c r="L52" s="50"/>
      <c r="M52" s="50"/>
      <c r="N52" s="50"/>
      <c r="Q52" s="60"/>
      <c r="R52" s="60"/>
      <c r="S52" s="60"/>
      <c r="T52" s="60"/>
      <c r="U52" s="60"/>
      <c r="V52" s="60"/>
      <c r="W52" s="60"/>
      <c r="X52" s="60"/>
    </row>
    <row r="53" spans="6:24" s="7" customFormat="1" x14ac:dyDescent="0.25">
      <c r="F53" s="48"/>
      <c r="G53" s="50"/>
      <c r="H53" s="50"/>
      <c r="I53" s="50"/>
      <c r="J53" s="50"/>
      <c r="K53" s="50"/>
      <c r="L53" s="50"/>
      <c r="M53" s="50"/>
      <c r="N53" s="50"/>
      <c r="Q53" s="60"/>
      <c r="R53" s="60"/>
      <c r="S53" s="60"/>
      <c r="T53" s="60"/>
      <c r="U53" s="60"/>
      <c r="V53" s="60"/>
      <c r="W53" s="60"/>
      <c r="X53" s="60"/>
    </row>
    <row r="54" spans="6:24" s="7" customFormat="1" x14ac:dyDescent="0.25">
      <c r="F54" s="48"/>
      <c r="G54" s="50"/>
      <c r="H54" s="50"/>
      <c r="I54" s="50"/>
      <c r="J54" s="50"/>
      <c r="K54" s="50"/>
      <c r="L54" s="50"/>
      <c r="M54" s="50"/>
      <c r="N54" s="50"/>
      <c r="Q54" s="60"/>
      <c r="R54" s="60"/>
      <c r="S54" s="60"/>
      <c r="T54" s="60"/>
      <c r="U54" s="60"/>
      <c r="V54" s="60"/>
      <c r="W54" s="60"/>
      <c r="X54" s="60"/>
    </row>
    <row r="55" spans="6:24" s="7" customFormat="1" x14ac:dyDescent="0.25">
      <c r="F55" s="48"/>
      <c r="G55" s="50"/>
      <c r="H55" s="50"/>
      <c r="I55" s="50"/>
      <c r="J55" s="50"/>
      <c r="K55" s="50"/>
      <c r="L55" s="50"/>
      <c r="M55" s="50"/>
      <c r="N55" s="50"/>
      <c r="Q55" s="60"/>
      <c r="R55" s="60"/>
      <c r="S55" s="60"/>
      <c r="T55" s="60"/>
      <c r="U55" s="60"/>
      <c r="V55" s="60"/>
      <c r="W55" s="60"/>
      <c r="X55" s="60"/>
    </row>
    <row r="56" spans="6:24" s="7" customFormat="1" x14ac:dyDescent="0.25">
      <c r="F56" s="48"/>
      <c r="G56" s="50"/>
      <c r="H56" s="50"/>
      <c r="I56" s="50"/>
      <c r="J56" s="50"/>
      <c r="K56" s="50"/>
      <c r="L56" s="50"/>
      <c r="M56" s="50"/>
      <c r="N56" s="50"/>
      <c r="Q56" s="60"/>
      <c r="R56" s="60"/>
      <c r="S56" s="60"/>
      <c r="T56" s="60"/>
      <c r="U56" s="60"/>
      <c r="V56" s="60"/>
      <c r="W56" s="60"/>
      <c r="X56" s="60"/>
    </row>
    <row r="57" spans="6:24" s="7" customFormat="1" x14ac:dyDescent="0.25">
      <c r="F57" s="48"/>
      <c r="G57" s="50"/>
      <c r="H57" s="50"/>
      <c r="I57" s="50"/>
      <c r="J57" s="50"/>
      <c r="K57" s="50"/>
      <c r="L57" s="50"/>
      <c r="M57" s="50"/>
      <c r="N57" s="50"/>
      <c r="Q57" s="60"/>
      <c r="R57" s="60"/>
      <c r="S57" s="60"/>
      <c r="T57" s="60"/>
      <c r="U57" s="60"/>
      <c r="V57" s="60"/>
      <c r="W57" s="60"/>
      <c r="X57" s="60"/>
    </row>
    <row r="58" spans="6:24" s="7" customFormat="1" x14ac:dyDescent="0.25">
      <c r="F58" s="48"/>
      <c r="G58" s="50"/>
      <c r="H58" s="50"/>
      <c r="I58" s="50"/>
      <c r="J58" s="50"/>
      <c r="K58" s="50"/>
      <c r="L58" s="50"/>
      <c r="M58" s="50"/>
      <c r="N58" s="50"/>
      <c r="Q58" s="60"/>
      <c r="R58" s="60"/>
      <c r="S58" s="60"/>
      <c r="T58" s="60"/>
      <c r="U58" s="60"/>
      <c r="V58" s="60"/>
      <c r="W58" s="60"/>
      <c r="X58" s="60"/>
    </row>
    <row r="59" spans="6:24" s="7" customFormat="1" x14ac:dyDescent="0.25">
      <c r="F59" s="48"/>
      <c r="G59" s="50"/>
      <c r="H59" s="50"/>
      <c r="I59" s="50"/>
      <c r="J59" s="50"/>
      <c r="K59" s="50"/>
      <c r="L59" s="50"/>
      <c r="M59" s="50"/>
      <c r="N59" s="50"/>
      <c r="Q59" s="60"/>
      <c r="R59" s="60"/>
      <c r="S59" s="60"/>
      <c r="T59" s="60"/>
      <c r="U59" s="60"/>
      <c r="V59" s="60"/>
      <c r="W59" s="60"/>
      <c r="X59" s="60"/>
    </row>
    <row r="60" spans="6:24" s="7" customFormat="1" x14ac:dyDescent="0.25">
      <c r="F60" s="48"/>
      <c r="G60" s="50"/>
      <c r="H60" s="50"/>
      <c r="I60" s="50"/>
      <c r="J60" s="50"/>
      <c r="K60" s="50"/>
      <c r="L60" s="50"/>
      <c r="M60" s="50"/>
      <c r="N60" s="50"/>
      <c r="Q60" s="60"/>
      <c r="R60" s="60"/>
      <c r="S60" s="60"/>
      <c r="T60" s="60"/>
      <c r="U60" s="60"/>
      <c r="V60" s="60"/>
      <c r="W60" s="60"/>
      <c r="X60" s="60"/>
    </row>
    <row r="61" spans="6:24" s="7" customFormat="1" x14ac:dyDescent="0.25">
      <c r="F61" s="48"/>
      <c r="G61" s="50"/>
      <c r="H61" s="50"/>
      <c r="I61" s="50"/>
      <c r="J61" s="50"/>
      <c r="K61" s="50"/>
      <c r="L61" s="50"/>
      <c r="M61" s="50"/>
      <c r="N61" s="50"/>
      <c r="Q61" s="60"/>
      <c r="R61" s="60"/>
      <c r="S61" s="60"/>
      <c r="T61" s="60"/>
      <c r="U61" s="60"/>
      <c r="V61" s="60"/>
      <c r="W61" s="60"/>
      <c r="X61" s="60"/>
    </row>
    <row r="62" spans="6:24" s="7" customFormat="1" x14ac:dyDescent="0.25">
      <c r="F62" s="48"/>
      <c r="G62" s="50"/>
      <c r="H62" s="50"/>
      <c r="I62" s="50"/>
      <c r="J62" s="50"/>
      <c r="K62" s="50"/>
      <c r="L62" s="50"/>
      <c r="M62" s="50"/>
      <c r="N62" s="50"/>
      <c r="Q62" s="60"/>
      <c r="R62" s="60"/>
      <c r="S62" s="60"/>
      <c r="T62" s="60"/>
      <c r="U62" s="60"/>
      <c r="V62" s="60"/>
      <c r="W62" s="60"/>
      <c r="X62" s="60"/>
    </row>
    <row r="63" spans="6:24" s="7" customFormat="1" x14ac:dyDescent="0.25">
      <c r="F63" s="48"/>
      <c r="G63" s="50"/>
      <c r="H63" s="50"/>
      <c r="I63" s="50"/>
      <c r="J63" s="50"/>
      <c r="K63" s="50"/>
      <c r="L63" s="50"/>
      <c r="M63" s="50"/>
      <c r="N63" s="50"/>
      <c r="Q63" s="60"/>
      <c r="R63" s="60"/>
      <c r="S63" s="60"/>
      <c r="T63" s="60"/>
      <c r="U63" s="60"/>
      <c r="V63" s="60"/>
      <c r="W63" s="60"/>
      <c r="X63" s="60"/>
    </row>
    <row r="64" spans="6:24" s="7" customFormat="1" x14ac:dyDescent="0.25">
      <c r="F64" s="48"/>
      <c r="G64" s="50"/>
      <c r="H64" s="50"/>
      <c r="I64" s="50"/>
      <c r="J64" s="50"/>
      <c r="K64" s="50"/>
      <c r="L64" s="50"/>
      <c r="M64" s="50"/>
      <c r="N64" s="50"/>
      <c r="Q64" s="60"/>
      <c r="R64" s="60"/>
      <c r="S64" s="60"/>
      <c r="T64" s="60"/>
      <c r="U64" s="60"/>
      <c r="V64" s="60"/>
      <c r="W64" s="60"/>
      <c r="X64" s="60"/>
    </row>
    <row r="65" spans="6:24" s="7" customFormat="1" x14ac:dyDescent="0.25">
      <c r="F65" s="48"/>
      <c r="G65" s="50"/>
      <c r="H65" s="50"/>
      <c r="I65" s="50"/>
      <c r="J65" s="50"/>
      <c r="K65" s="50"/>
      <c r="L65" s="50"/>
      <c r="M65" s="50"/>
      <c r="N65" s="50"/>
      <c r="Q65" s="60"/>
      <c r="R65" s="60"/>
      <c r="S65" s="60"/>
      <c r="T65" s="60"/>
      <c r="U65" s="60"/>
      <c r="V65" s="60"/>
      <c r="W65" s="60"/>
      <c r="X65" s="60"/>
    </row>
    <row r="66" spans="6:24" s="7" customFormat="1" x14ac:dyDescent="0.25">
      <c r="F66" s="48"/>
      <c r="G66" s="50"/>
      <c r="H66" s="50"/>
      <c r="I66" s="50"/>
      <c r="J66" s="50"/>
      <c r="K66" s="50"/>
      <c r="L66" s="50"/>
      <c r="M66" s="50"/>
      <c r="N66" s="50"/>
      <c r="Q66" s="60"/>
      <c r="R66" s="60"/>
      <c r="S66" s="60"/>
      <c r="T66" s="60"/>
      <c r="U66" s="60"/>
      <c r="V66" s="60"/>
      <c r="W66" s="60"/>
      <c r="X66" s="60"/>
    </row>
    <row r="67" spans="6:24" s="7" customFormat="1" x14ac:dyDescent="0.25">
      <c r="F67" s="48"/>
      <c r="G67" s="50"/>
      <c r="H67" s="50"/>
      <c r="I67" s="50"/>
      <c r="J67" s="50"/>
      <c r="K67" s="50"/>
      <c r="L67" s="50"/>
      <c r="M67" s="50"/>
      <c r="N67" s="50"/>
      <c r="Q67" s="60"/>
      <c r="R67" s="60"/>
      <c r="S67" s="60"/>
      <c r="T67" s="60"/>
      <c r="U67" s="60"/>
      <c r="V67" s="60"/>
      <c r="W67" s="60"/>
      <c r="X67" s="60"/>
    </row>
    <row r="68" spans="6:24" s="7" customFormat="1" x14ac:dyDescent="0.25">
      <c r="F68" s="48"/>
      <c r="G68" s="50"/>
      <c r="H68" s="50"/>
      <c r="I68" s="50"/>
      <c r="J68" s="50"/>
      <c r="K68" s="50"/>
      <c r="L68" s="50"/>
      <c r="M68" s="50"/>
      <c r="N68" s="50"/>
      <c r="Q68" s="60"/>
      <c r="R68" s="60"/>
      <c r="S68" s="60"/>
      <c r="T68" s="60"/>
      <c r="U68" s="60"/>
      <c r="V68" s="60"/>
      <c r="W68" s="60"/>
      <c r="X68" s="60"/>
    </row>
    <row r="69" spans="6:24" s="7" customFormat="1" x14ac:dyDescent="0.25">
      <c r="F69" s="48"/>
      <c r="G69" s="50"/>
      <c r="H69" s="50"/>
      <c r="I69" s="50"/>
      <c r="J69" s="50"/>
      <c r="K69" s="50"/>
      <c r="L69" s="50"/>
      <c r="M69" s="50"/>
      <c r="N69" s="50"/>
      <c r="Q69" s="60"/>
      <c r="R69" s="60"/>
      <c r="S69" s="60"/>
      <c r="T69" s="60"/>
      <c r="U69" s="60"/>
      <c r="V69" s="60"/>
      <c r="W69" s="60"/>
      <c r="X69" s="60"/>
    </row>
    <row r="70" spans="6:24" s="7" customFormat="1" x14ac:dyDescent="0.25">
      <c r="F70" s="48"/>
      <c r="G70" s="50"/>
      <c r="H70" s="50"/>
      <c r="I70" s="50"/>
      <c r="J70" s="50"/>
      <c r="K70" s="50"/>
      <c r="L70" s="50"/>
      <c r="M70" s="50"/>
      <c r="N70" s="50"/>
      <c r="Q70" s="60"/>
      <c r="R70" s="60"/>
      <c r="S70" s="60"/>
      <c r="T70" s="60"/>
      <c r="U70" s="60"/>
      <c r="V70" s="60"/>
      <c r="W70" s="60"/>
      <c r="X70" s="60"/>
    </row>
    <row r="71" spans="6:24" s="7" customFormat="1" x14ac:dyDescent="0.25">
      <c r="F71" s="48"/>
      <c r="G71" s="50"/>
      <c r="H71" s="50"/>
      <c r="I71" s="50"/>
      <c r="J71" s="50"/>
      <c r="K71" s="50"/>
      <c r="L71" s="50"/>
      <c r="M71" s="50"/>
      <c r="N71" s="50"/>
      <c r="Q71" s="60"/>
      <c r="R71" s="60"/>
      <c r="S71" s="60"/>
      <c r="T71" s="60"/>
      <c r="U71" s="60"/>
      <c r="V71" s="60"/>
      <c r="W71" s="60"/>
      <c r="X71" s="60"/>
    </row>
    <row r="72" spans="6:24" s="7" customFormat="1" x14ac:dyDescent="0.25">
      <c r="F72" s="48"/>
      <c r="G72" s="50"/>
      <c r="H72" s="50"/>
      <c r="I72" s="50"/>
      <c r="J72" s="50"/>
      <c r="K72" s="50"/>
      <c r="L72" s="50"/>
      <c r="M72" s="50"/>
      <c r="N72" s="50"/>
      <c r="Q72" s="60"/>
      <c r="R72" s="60"/>
      <c r="S72" s="60"/>
      <c r="T72" s="60"/>
      <c r="U72" s="60"/>
      <c r="V72" s="60"/>
      <c r="W72" s="60"/>
      <c r="X72" s="60"/>
    </row>
    <row r="73" spans="6:24" s="7" customFormat="1" x14ac:dyDescent="0.25">
      <c r="F73" s="48"/>
      <c r="G73" s="50"/>
      <c r="H73" s="50"/>
      <c r="I73" s="50"/>
      <c r="J73" s="50"/>
      <c r="K73" s="50"/>
      <c r="L73" s="50"/>
      <c r="M73" s="50"/>
      <c r="N73" s="50"/>
      <c r="Q73" s="60"/>
      <c r="R73" s="60"/>
      <c r="S73" s="60"/>
      <c r="T73" s="60"/>
      <c r="U73" s="60"/>
      <c r="V73" s="60"/>
      <c r="W73" s="60"/>
      <c r="X73" s="60"/>
    </row>
    <row r="74" spans="6:24" s="7" customFormat="1" x14ac:dyDescent="0.25">
      <c r="F74" s="48"/>
      <c r="G74" s="50"/>
      <c r="H74" s="50"/>
      <c r="I74" s="50"/>
      <c r="J74" s="50"/>
      <c r="K74" s="50"/>
      <c r="L74" s="50"/>
      <c r="M74" s="50"/>
      <c r="N74" s="50"/>
      <c r="Q74" s="60"/>
      <c r="R74" s="60"/>
      <c r="S74" s="60"/>
      <c r="T74" s="60"/>
      <c r="U74" s="60"/>
      <c r="V74" s="60"/>
      <c r="W74" s="60"/>
      <c r="X74" s="60"/>
    </row>
    <row r="75" spans="6:24" s="7" customFormat="1" x14ac:dyDescent="0.25">
      <c r="F75" s="48"/>
      <c r="G75" s="50"/>
      <c r="H75" s="50"/>
      <c r="I75" s="50"/>
      <c r="J75" s="50"/>
      <c r="K75" s="50"/>
      <c r="L75" s="50"/>
      <c r="M75" s="50"/>
      <c r="N75" s="50"/>
      <c r="Q75" s="60"/>
      <c r="R75" s="60"/>
      <c r="S75" s="60"/>
      <c r="T75" s="60"/>
      <c r="U75" s="60"/>
      <c r="V75" s="60"/>
      <c r="W75" s="60"/>
      <c r="X75" s="60"/>
    </row>
    <row r="76" spans="6:24" s="7" customFormat="1" x14ac:dyDescent="0.25">
      <c r="F76" s="48"/>
      <c r="G76" s="50"/>
      <c r="H76" s="50"/>
      <c r="I76" s="50"/>
      <c r="J76" s="50"/>
      <c r="K76" s="50"/>
      <c r="L76" s="50"/>
      <c r="M76" s="50"/>
      <c r="N76" s="50"/>
      <c r="Q76" s="60"/>
      <c r="R76" s="60"/>
      <c r="S76" s="60"/>
      <c r="T76" s="60"/>
      <c r="U76" s="60"/>
      <c r="V76" s="60"/>
      <c r="W76" s="60"/>
      <c r="X76" s="60"/>
    </row>
    <row r="77" spans="6:24" s="7" customFormat="1" x14ac:dyDescent="0.25">
      <c r="F77" s="48"/>
      <c r="G77" s="50"/>
      <c r="H77" s="50"/>
      <c r="I77" s="50"/>
      <c r="J77" s="50"/>
      <c r="K77" s="50"/>
      <c r="L77" s="50"/>
      <c r="M77" s="50"/>
      <c r="N77" s="50"/>
      <c r="Q77" s="60"/>
      <c r="R77" s="60"/>
      <c r="S77" s="60"/>
      <c r="T77" s="60"/>
      <c r="U77" s="60"/>
      <c r="V77" s="60"/>
      <c r="W77" s="60"/>
      <c r="X77" s="60"/>
    </row>
    <row r="78" spans="6:24" s="7" customFormat="1" x14ac:dyDescent="0.25">
      <c r="F78" s="48"/>
      <c r="G78" s="50"/>
      <c r="H78" s="50"/>
      <c r="I78" s="50"/>
      <c r="J78" s="50"/>
      <c r="K78" s="50"/>
      <c r="L78" s="50"/>
      <c r="M78" s="50"/>
      <c r="N78" s="50"/>
      <c r="Q78" s="60"/>
      <c r="R78" s="60"/>
      <c r="S78" s="60"/>
      <c r="T78" s="60"/>
      <c r="U78" s="60"/>
      <c r="V78" s="60"/>
      <c r="W78" s="60"/>
      <c r="X78" s="60"/>
    </row>
    <row r="79" spans="6:24" s="7" customFormat="1" x14ac:dyDescent="0.25">
      <c r="F79" s="48"/>
      <c r="G79" s="50"/>
      <c r="H79" s="50"/>
      <c r="I79" s="50"/>
      <c r="J79" s="50"/>
      <c r="K79" s="50"/>
      <c r="L79" s="50"/>
      <c r="M79" s="50"/>
      <c r="N79" s="50"/>
      <c r="Q79" s="60"/>
      <c r="R79" s="60"/>
      <c r="S79" s="60"/>
      <c r="T79" s="60"/>
      <c r="U79" s="60"/>
      <c r="V79" s="60"/>
      <c r="W79" s="60"/>
      <c r="X79" s="60"/>
    </row>
    <row r="80" spans="6:24" s="7" customFormat="1" x14ac:dyDescent="0.25">
      <c r="F80" s="48"/>
      <c r="G80" s="50"/>
      <c r="H80" s="50"/>
      <c r="I80" s="50"/>
      <c r="J80" s="50"/>
      <c r="K80" s="50"/>
      <c r="L80" s="50"/>
      <c r="M80" s="50"/>
      <c r="N80" s="50"/>
      <c r="Q80" s="60"/>
      <c r="R80" s="60"/>
      <c r="S80" s="60"/>
      <c r="T80" s="60"/>
      <c r="U80" s="60"/>
      <c r="V80" s="60"/>
      <c r="W80" s="60"/>
      <c r="X80" s="60"/>
    </row>
    <row r="81" spans="6:24" s="7" customFormat="1" x14ac:dyDescent="0.25">
      <c r="F81" s="48"/>
      <c r="G81" s="50"/>
      <c r="H81" s="50"/>
      <c r="I81" s="50"/>
      <c r="J81" s="50"/>
      <c r="K81" s="50"/>
      <c r="L81" s="50"/>
      <c r="M81" s="50"/>
      <c r="N81" s="50"/>
      <c r="Q81" s="60"/>
      <c r="R81" s="60"/>
      <c r="S81" s="60"/>
      <c r="T81" s="60"/>
      <c r="U81" s="60"/>
      <c r="V81" s="60"/>
      <c r="W81" s="60"/>
      <c r="X81" s="60"/>
    </row>
    <row r="82" spans="6:24" s="7" customFormat="1" x14ac:dyDescent="0.25">
      <c r="F82" s="48"/>
      <c r="G82" s="50"/>
      <c r="H82" s="50"/>
      <c r="I82" s="50"/>
      <c r="J82" s="50"/>
      <c r="K82" s="50"/>
      <c r="L82" s="50"/>
      <c r="M82" s="50"/>
      <c r="N82" s="50"/>
      <c r="Q82" s="60"/>
      <c r="R82" s="60"/>
      <c r="S82" s="60"/>
      <c r="T82" s="60"/>
      <c r="U82" s="60"/>
      <c r="V82" s="60"/>
      <c r="W82" s="60"/>
      <c r="X82" s="60"/>
    </row>
    <row r="83" spans="6:24" s="7" customFormat="1" x14ac:dyDescent="0.25">
      <c r="F83" s="48"/>
      <c r="G83" s="50"/>
      <c r="H83" s="50"/>
      <c r="I83" s="50"/>
      <c r="J83" s="50"/>
      <c r="K83" s="50"/>
      <c r="L83" s="50"/>
      <c r="M83" s="50"/>
      <c r="N83" s="50"/>
      <c r="Q83" s="60"/>
      <c r="R83" s="60"/>
      <c r="S83" s="60"/>
      <c r="T83" s="60"/>
      <c r="U83" s="60"/>
      <c r="V83" s="60"/>
      <c r="W83" s="60"/>
      <c r="X83" s="60"/>
    </row>
    <row r="84" spans="6:24" s="7" customFormat="1" x14ac:dyDescent="0.25">
      <c r="F84" s="48"/>
      <c r="G84" s="50"/>
      <c r="H84" s="50"/>
      <c r="I84" s="50"/>
      <c r="J84" s="50"/>
      <c r="K84" s="50"/>
      <c r="L84" s="50"/>
      <c r="M84" s="50"/>
      <c r="N84" s="50"/>
      <c r="Q84" s="60"/>
      <c r="R84" s="60"/>
      <c r="S84" s="60"/>
      <c r="T84" s="60"/>
      <c r="U84" s="60"/>
      <c r="V84" s="60"/>
      <c r="W84" s="60"/>
      <c r="X84" s="60"/>
    </row>
    <row r="85" spans="6:24" s="7" customFormat="1" x14ac:dyDescent="0.25">
      <c r="F85" s="48"/>
      <c r="G85" s="50"/>
      <c r="H85" s="50"/>
      <c r="I85" s="50"/>
      <c r="J85" s="50"/>
      <c r="K85" s="50"/>
      <c r="L85" s="50"/>
      <c r="M85" s="50"/>
      <c r="N85" s="50"/>
      <c r="Q85" s="60"/>
      <c r="R85" s="60"/>
      <c r="S85" s="60"/>
      <c r="T85" s="60"/>
      <c r="U85" s="60"/>
      <c r="V85" s="60"/>
      <c r="W85" s="60"/>
      <c r="X85" s="60"/>
    </row>
    <row r="86" spans="6:24" s="7" customFormat="1" x14ac:dyDescent="0.25">
      <c r="F86" s="48"/>
      <c r="G86" s="50"/>
      <c r="H86" s="50"/>
      <c r="I86" s="50"/>
      <c r="J86" s="50"/>
      <c r="K86" s="50"/>
      <c r="L86" s="50"/>
      <c r="M86" s="50"/>
      <c r="N86" s="50"/>
      <c r="Q86" s="60"/>
      <c r="R86" s="60"/>
      <c r="S86" s="60"/>
      <c r="T86" s="60"/>
      <c r="U86" s="60"/>
      <c r="V86" s="60"/>
      <c r="W86" s="60"/>
      <c r="X86" s="60"/>
    </row>
    <row r="87" spans="6:24" s="7" customFormat="1" x14ac:dyDescent="0.25">
      <c r="F87" s="48"/>
      <c r="G87" s="50"/>
      <c r="H87" s="50"/>
      <c r="I87" s="50"/>
      <c r="J87" s="50"/>
      <c r="K87" s="50"/>
      <c r="L87" s="50"/>
      <c r="M87" s="50"/>
      <c r="N87" s="50"/>
      <c r="Q87" s="60"/>
      <c r="R87" s="60"/>
      <c r="S87" s="60"/>
      <c r="T87" s="60"/>
      <c r="U87" s="60"/>
      <c r="V87" s="60"/>
      <c r="W87" s="60"/>
      <c r="X87" s="60"/>
    </row>
    <row r="88" spans="6:24" s="7" customFormat="1" x14ac:dyDescent="0.25">
      <c r="F88" s="48"/>
      <c r="G88" s="50"/>
      <c r="H88" s="50"/>
      <c r="I88" s="50"/>
      <c r="J88" s="50"/>
      <c r="K88" s="50"/>
      <c r="L88" s="50"/>
      <c r="M88" s="50"/>
      <c r="N88" s="50"/>
      <c r="Q88" s="60"/>
      <c r="R88" s="60"/>
      <c r="S88" s="60"/>
      <c r="T88" s="60"/>
      <c r="U88" s="60"/>
      <c r="V88" s="60"/>
      <c r="W88" s="60"/>
      <c r="X88" s="60"/>
    </row>
    <row r="89" spans="6:24" s="7" customFormat="1" x14ac:dyDescent="0.25">
      <c r="F89" s="48"/>
      <c r="G89" s="50"/>
      <c r="H89" s="50"/>
      <c r="I89" s="50"/>
      <c r="J89" s="50"/>
      <c r="K89" s="50"/>
      <c r="L89" s="50"/>
      <c r="M89" s="50"/>
      <c r="N89" s="50"/>
      <c r="Q89" s="60"/>
      <c r="R89" s="60"/>
      <c r="S89" s="60"/>
      <c r="T89" s="60"/>
      <c r="U89" s="60"/>
      <c r="V89" s="60"/>
      <c r="W89" s="60"/>
      <c r="X89" s="60"/>
    </row>
    <row r="90" spans="6:24" s="7" customFormat="1" x14ac:dyDescent="0.25">
      <c r="F90" s="48"/>
      <c r="G90" s="50"/>
      <c r="H90" s="50"/>
      <c r="I90" s="50"/>
      <c r="J90" s="50"/>
      <c r="K90" s="50"/>
      <c r="L90" s="50"/>
      <c r="M90" s="50"/>
      <c r="N90" s="50"/>
      <c r="Q90" s="60"/>
      <c r="R90" s="60"/>
      <c r="S90" s="60"/>
      <c r="T90" s="60"/>
      <c r="U90" s="60"/>
      <c r="V90" s="60"/>
      <c r="W90" s="60"/>
      <c r="X90" s="60"/>
    </row>
    <row r="91" spans="6:24" s="7" customFormat="1" x14ac:dyDescent="0.25">
      <c r="F91" s="48"/>
      <c r="G91" s="50"/>
      <c r="H91" s="50"/>
      <c r="I91" s="50"/>
      <c r="J91" s="50"/>
      <c r="K91" s="50"/>
      <c r="L91" s="50"/>
      <c r="M91" s="50"/>
      <c r="N91" s="50"/>
      <c r="Q91" s="60"/>
      <c r="R91" s="60"/>
      <c r="S91" s="60"/>
      <c r="T91" s="60"/>
      <c r="U91" s="60"/>
      <c r="V91" s="60"/>
      <c r="W91" s="60"/>
      <c r="X91" s="60"/>
    </row>
    <row r="92" spans="6:24" s="7" customFormat="1" x14ac:dyDescent="0.25">
      <c r="F92" s="48"/>
      <c r="G92" s="50"/>
      <c r="H92" s="50"/>
      <c r="I92" s="50"/>
      <c r="J92" s="50"/>
      <c r="K92" s="50"/>
      <c r="L92" s="50"/>
      <c r="M92" s="50"/>
      <c r="N92" s="50"/>
      <c r="Q92" s="60"/>
      <c r="R92" s="60"/>
      <c r="S92" s="60"/>
      <c r="T92" s="60"/>
      <c r="U92" s="60"/>
      <c r="V92" s="60"/>
      <c r="W92" s="60"/>
      <c r="X92" s="60"/>
    </row>
    <row r="93" spans="6:24" s="7" customFormat="1" x14ac:dyDescent="0.25">
      <c r="F93" s="48"/>
      <c r="G93" s="50"/>
      <c r="H93" s="50"/>
      <c r="I93" s="50"/>
      <c r="J93" s="50"/>
      <c r="K93" s="50"/>
      <c r="L93" s="50"/>
      <c r="M93" s="50"/>
      <c r="N93" s="50"/>
      <c r="Q93" s="60"/>
      <c r="R93" s="60"/>
      <c r="S93" s="60"/>
      <c r="T93" s="60"/>
      <c r="U93" s="60"/>
      <c r="V93" s="60"/>
      <c r="W93" s="60"/>
      <c r="X93" s="60"/>
    </row>
    <row r="94" spans="6:24" s="7" customFormat="1" x14ac:dyDescent="0.25">
      <c r="F94" s="48"/>
      <c r="G94" s="50"/>
      <c r="H94" s="50"/>
      <c r="I94" s="50"/>
      <c r="J94" s="50"/>
      <c r="K94" s="50"/>
      <c r="L94" s="50"/>
      <c r="M94" s="50"/>
      <c r="N94" s="50"/>
      <c r="Q94" s="60"/>
      <c r="R94" s="60"/>
      <c r="S94" s="60"/>
      <c r="T94" s="60"/>
      <c r="U94" s="60"/>
      <c r="V94" s="60"/>
      <c r="W94" s="60"/>
      <c r="X94" s="60"/>
    </row>
    <row r="95" spans="6:24" s="7" customFormat="1" x14ac:dyDescent="0.25">
      <c r="F95" s="48"/>
      <c r="G95" s="50"/>
      <c r="H95" s="50"/>
      <c r="I95" s="50"/>
      <c r="J95" s="50"/>
      <c r="K95" s="50"/>
      <c r="L95" s="50"/>
      <c r="M95" s="50"/>
      <c r="N95" s="50"/>
      <c r="Q95" s="60"/>
      <c r="R95" s="60"/>
      <c r="S95" s="60"/>
      <c r="T95" s="60"/>
      <c r="U95" s="60"/>
      <c r="V95" s="60"/>
      <c r="W95" s="60"/>
      <c r="X95" s="60"/>
    </row>
    <row r="96" spans="6:24" s="7" customFormat="1" x14ac:dyDescent="0.25">
      <c r="F96" s="48"/>
      <c r="G96" s="50"/>
      <c r="H96" s="50"/>
      <c r="I96" s="50"/>
      <c r="J96" s="50"/>
      <c r="K96" s="50"/>
      <c r="L96" s="50"/>
      <c r="M96" s="50"/>
      <c r="N96" s="50"/>
      <c r="Q96" s="60"/>
      <c r="R96" s="60"/>
      <c r="S96" s="60"/>
      <c r="T96" s="60"/>
      <c r="U96" s="60"/>
      <c r="V96" s="60"/>
      <c r="W96" s="60"/>
      <c r="X96" s="60"/>
    </row>
    <row r="97" spans="5:24" s="7" customFormat="1" x14ac:dyDescent="0.25">
      <c r="F97" s="48"/>
      <c r="G97" s="50"/>
      <c r="H97" s="50"/>
      <c r="I97" s="50"/>
      <c r="J97" s="50"/>
      <c r="K97" s="50"/>
      <c r="L97" s="50"/>
      <c r="M97" s="50"/>
      <c r="N97" s="50"/>
      <c r="Q97" s="60"/>
      <c r="R97" s="60"/>
      <c r="S97" s="60"/>
      <c r="T97" s="60"/>
      <c r="U97" s="60"/>
      <c r="V97" s="60"/>
      <c r="W97" s="60"/>
      <c r="X97" s="60"/>
    </row>
    <row r="98" spans="5:24" s="7" customFormat="1" x14ac:dyDescent="0.25">
      <c r="F98" s="48"/>
      <c r="G98" s="50"/>
      <c r="H98" s="50"/>
      <c r="I98" s="50"/>
      <c r="J98" s="50"/>
      <c r="K98" s="50"/>
      <c r="L98" s="50"/>
      <c r="M98" s="50"/>
      <c r="N98" s="50"/>
      <c r="Q98" s="60"/>
      <c r="R98" s="60"/>
      <c r="S98" s="60"/>
      <c r="T98" s="60"/>
      <c r="U98" s="60"/>
      <c r="V98" s="60"/>
      <c r="W98" s="60"/>
      <c r="X98" s="60"/>
    </row>
    <row r="99" spans="5:24" s="7" customFormat="1" x14ac:dyDescent="0.25">
      <c r="F99" s="48"/>
      <c r="G99" s="50"/>
      <c r="H99" s="50"/>
      <c r="I99" s="50"/>
      <c r="J99" s="50"/>
      <c r="K99" s="50"/>
      <c r="L99" s="50"/>
      <c r="M99" s="50"/>
      <c r="N99" s="50"/>
      <c r="Q99" s="60"/>
      <c r="R99" s="60"/>
      <c r="S99" s="60"/>
      <c r="T99" s="60"/>
      <c r="U99" s="60"/>
      <c r="V99" s="60"/>
      <c r="W99" s="60"/>
      <c r="X99" s="60"/>
    </row>
    <row r="100" spans="5:24" s="7" customFormat="1" x14ac:dyDescent="0.25">
      <c r="F100" s="48"/>
      <c r="G100" s="50"/>
      <c r="H100" s="50"/>
      <c r="I100" s="50"/>
      <c r="J100" s="50"/>
      <c r="K100" s="50"/>
      <c r="L100" s="50"/>
      <c r="M100" s="50"/>
      <c r="N100" s="50"/>
      <c r="Q100" s="60"/>
      <c r="R100" s="60"/>
      <c r="S100" s="60"/>
      <c r="T100" s="60"/>
      <c r="U100" s="60"/>
      <c r="V100" s="60"/>
      <c r="W100" s="60"/>
      <c r="X100" s="60"/>
    </row>
    <row r="101" spans="5:24" s="7" customFormat="1" x14ac:dyDescent="0.25">
      <c r="F101" s="48"/>
      <c r="G101" s="50"/>
      <c r="H101" s="50"/>
      <c r="I101" s="50"/>
      <c r="J101" s="50"/>
      <c r="K101" s="50"/>
      <c r="L101" s="50"/>
      <c r="M101" s="50"/>
      <c r="N101" s="50"/>
      <c r="Q101" s="60"/>
      <c r="R101" s="60"/>
      <c r="S101" s="60"/>
      <c r="T101" s="60"/>
      <c r="U101" s="60"/>
      <c r="V101" s="60"/>
      <c r="W101" s="60"/>
      <c r="X101" s="60"/>
    </row>
    <row r="102" spans="5:24" s="7" customFormat="1" x14ac:dyDescent="0.25">
      <c r="F102" s="48"/>
      <c r="G102" s="50"/>
      <c r="H102" s="50"/>
      <c r="I102" s="50"/>
      <c r="J102" s="50"/>
      <c r="K102" s="50"/>
      <c r="L102" s="50"/>
      <c r="M102" s="50"/>
      <c r="N102" s="50"/>
      <c r="Q102" s="60"/>
      <c r="R102" s="60"/>
      <c r="S102" s="60"/>
      <c r="T102" s="60"/>
      <c r="U102" s="60"/>
      <c r="V102" s="60"/>
      <c r="W102" s="60"/>
      <c r="X102" s="60"/>
    </row>
    <row r="103" spans="5:24" s="7" customFormat="1" x14ac:dyDescent="0.25">
      <c r="F103" s="48"/>
      <c r="G103" s="50"/>
      <c r="H103" s="50"/>
      <c r="I103" s="50"/>
      <c r="J103" s="50"/>
      <c r="K103" s="50"/>
      <c r="L103" s="50"/>
      <c r="M103" s="50"/>
      <c r="N103" s="50"/>
      <c r="Q103" s="60"/>
      <c r="R103" s="60"/>
      <c r="S103" s="60"/>
      <c r="T103" s="60"/>
      <c r="U103" s="60"/>
      <c r="V103" s="60"/>
      <c r="W103" s="60"/>
      <c r="X103" s="60"/>
    </row>
    <row r="104" spans="5:24" s="7" customFormat="1" x14ac:dyDescent="0.25">
      <c r="F104" s="48"/>
      <c r="G104" s="50"/>
      <c r="H104" s="50"/>
      <c r="I104" s="50"/>
      <c r="J104" s="50"/>
      <c r="K104" s="50"/>
      <c r="L104" s="50"/>
      <c r="M104" s="50"/>
      <c r="N104" s="50"/>
      <c r="Q104" s="60"/>
      <c r="R104" s="60"/>
      <c r="S104" s="60"/>
      <c r="T104" s="60"/>
      <c r="U104" s="60"/>
      <c r="V104" s="60"/>
      <c r="W104" s="60"/>
      <c r="X104" s="60"/>
    </row>
    <row r="105" spans="5:24" s="7" customFormat="1" x14ac:dyDescent="0.25">
      <c r="F105" s="48"/>
      <c r="G105" s="50"/>
      <c r="H105" s="50"/>
      <c r="I105" s="50"/>
      <c r="J105" s="50"/>
      <c r="K105" s="50"/>
      <c r="L105" s="50"/>
      <c r="M105" s="50"/>
      <c r="N105" s="50"/>
      <c r="Q105" s="60"/>
      <c r="R105" s="60"/>
      <c r="S105" s="60"/>
      <c r="T105" s="60"/>
      <c r="U105" s="60"/>
      <c r="V105" s="60"/>
      <c r="W105" s="60"/>
      <c r="X105" s="60"/>
    </row>
    <row r="106" spans="5:24" s="7" customFormat="1" x14ac:dyDescent="0.25">
      <c r="F106" s="48"/>
      <c r="G106" s="50"/>
      <c r="H106" s="50"/>
      <c r="I106" s="50"/>
      <c r="J106" s="50"/>
      <c r="K106" s="50"/>
      <c r="L106" s="50"/>
      <c r="M106" s="50"/>
      <c r="N106" s="50"/>
      <c r="Q106" s="60"/>
      <c r="R106" s="60"/>
      <c r="S106" s="60"/>
      <c r="T106" s="60"/>
      <c r="U106" s="60"/>
      <c r="V106" s="60"/>
      <c r="W106" s="60"/>
      <c r="X106" s="60"/>
    </row>
    <row r="107" spans="5:24" s="7" customFormat="1" x14ac:dyDescent="0.25">
      <c r="F107" s="48"/>
      <c r="G107" s="50"/>
      <c r="H107" s="50"/>
      <c r="I107" s="50"/>
      <c r="J107" s="50"/>
      <c r="K107" s="50"/>
      <c r="L107" s="50"/>
      <c r="M107" s="50"/>
      <c r="N107" s="50"/>
      <c r="Q107" s="60"/>
      <c r="R107" s="60"/>
      <c r="S107" s="60"/>
      <c r="T107" s="60"/>
      <c r="U107" s="60"/>
      <c r="V107" s="60"/>
      <c r="W107" s="60"/>
      <c r="X107" s="60"/>
    </row>
    <row r="108" spans="5:24" s="7" customFormat="1" x14ac:dyDescent="0.25">
      <c r="E108"/>
      <c r="F108" s="48"/>
      <c r="G108" s="50"/>
      <c r="H108" s="50"/>
      <c r="I108" s="50"/>
      <c r="J108" s="50"/>
      <c r="K108" s="50"/>
      <c r="L108" s="50"/>
      <c r="M108" s="50"/>
      <c r="N108" s="50"/>
      <c r="Q108" s="60"/>
      <c r="R108" s="60"/>
      <c r="S108" s="60"/>
      <c r="T108" s="60"/>
      <c r="U108" s="60"/>
      <c r="V108" s="60"/>
      <c r="W108" s="60"/>
      <c r="X108" s="60"/>
    </row>
  </sheetData>
  <sheetProtection algorithmName="SHA-512" hashValue="PdCviesEUXXpSD6iEt8LLErbJIyymKPIKKyzW8AMq0+PnL0hCT5Rex+poasjC1W9KUzaZE0jR/LT3ZQskJfsJA==" saltValue="a9Q0uSYWtlXAlOsS2BRPFw==" spinCount="100000" sheet="1" objects="1" scenarios="1"/>
  <mergeCells count="11">
    <mergeCell ref="A20:B20"/>
    <mergeCell ref="A19:B19"/>
    <mergeCell ref="A16:B16"/>
    <mergeCell ref="B12:F12"/>
    <mergeCell ref="B8:F8"/>
    <mergeCell ref="B9:F9"/>
    <mergeCell ref="A3:F3"/>
    <mergeCell ref="A4:F4"/>
    <mergeCell ref="B6:F6"/>
    <mergeCell ref="B7:F7"/>
    <mergeCell ref="B11:F11"/>
  </mergeCells>
  <conditionalFormatting sqref="A9:F9">
    <cfRule type="expression" dxfId="30" priority="1">
      <formula>$B$8&lt;&gt;"1.2. Mantenimiento del agente de innovación"</formula>
    </cfRule>
  </conditionalFormatting>
  <conditionalFormatting sqref="C23:C24">
    <cfRule type="containsBlanks" dxfId="29" priority="2">
      <formula>LEN(TRIM(C23))=0</formula>
    </cfRule>
  </conditionalFormatting>
  <conditionalFormatting sqref="C17:E17">
    <cfRule type="containsText" dxfId="28" priority="10" operator="containsText" text="Limitado*">
      <formula>NOT(ISERROR(SEARCH("Limitado*",C17)))</formula>
    </cfRule>
  </conditionalFormatting>
  <conditionalFormatting sqref="E17">
    <cfRule type="containsText" dxfId="27" priority="8" operator="containsText" text="Fecha errónea">
      <formula>NOT(ISERROR(SEARCH("Fecha errónea",E17)))</formula>
    </cfRule>
  </conditionalFormatting>
  <conditionalFormatting sqref="E23:E24">
    <cfRule type="containsText" dxfId="26" priority="6" operator="containsText" text="Rellenar fecha">
      <formula>NOT(ISERROR(SEARCH("Rellenar fecha",E23)))</formula>
    </cfRule>
    <cfRule type="containsText" dxfId="25" priority="9" operator="containsText" text="Fecha errónea">
      <formula>NOT(ISERROR(SEARCH("Fecha errónea",E23)))</formula>
    </cfRule>
  </conditionalFormatting>
  <dataValidations count="3">
    <dataValidation type="list" showInputMessage="1" showErrorMessage="1" sqref="B8:F8" xr:uid="{00000000-0002-0000-0100-000000000000}">
      <formula1>$G$6:$G$7</formula1>
    </dataValidation>
    <dataValidation showInputMessage="1" showErrorMessage="1" sqref="B9:F9" xr:uid="{00000000-0002-0000-0100-000001000000}"/>
    <dataValidation type="list" showInputMessage="1" showErrorMessage="1" sqref="B7:F7" xr:uid="{00000000-0002-0000-0100-000002000000}">
      <formula1>$H$24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scaleWithDoc="0">
    <oddFooter>&amp;L&amp;A&amp;R&amp;P/&amp;N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72"/>
  <sheetViews>
    <sheetView zoomScale="85" zoomScaleNormal="85" zoomScalePageLayoutView="80" workbookViewId="0">
      <selection activeCell="B11" sqref="B11:F11"/>
    </sheetView>
  </sheetViews>
  <sheetFormatPr baseColWidth="10" defaultRowHeight="15" x14ac:dyDescent="0.25"/>
  <cols>
    <col min="1" max="1" width="28.42578125" customWidth="1"/>
    <col min="2" max="2" width="43.85546875" customWidth="1"/>
    <col min="3" max="4" width="16.5703125" bestFit="1" customWidth="1"/>
    <col min="5" max="5" width="16.5703125" customWidth="1"/>
    <col min="6" max="6" width="14.5703125" style="59" customWidth="1"/>
    <col min="7" max="7" width="48" style="7" bestFit="1" customWidth="1"/>
    <col min="8" max="31" width="11.42578125" style="7"/>
  </cols>
  <sheetData>
    <row r="1" spans="1:37" s="7" customFormat="1" x14ac:dyDescent="0.25">
      <c r="F1" s="48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37" s="7" customFormat="1" ht="35.25" customHeight="1" x14ac:dyDescent="0.25">
      <c r="F2" s="48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37" s="7" customFormat="1" ht="23.25" x14ac:dyDescent="0.35">
      <c r="A3" s="104" t="s">
        <v>0</v>
      </c>
      <c r="B3" s="104"/>
      <c r="C3" s="104"/>
      <c r="D3" s="104"/>
      <c r="E3" s="104"/>
      <c r="F3" s="104"/>
      <c r="G3" s="82"/>
      <c r="H3" s="82"/>
      <c r="I3" s="50"/>
      <c r="J3" s="50"/>
      <c r="K3" s="50"/>
      <c r="L3" s="50"/>
      <c r="M3" s="50"/>
      <c r="N3" s="50"/>
      <c r="O3" s="50"/>
      <c r="P3" s="50"/>
    </row>
    <row r="4" spans="1:37" s="7" customFormat="1" ht="18.75" x14ac:dyDescent="0.3">
      <c r="A4" s="105" t="s">
        <v>18</v>
      </c>
      <c r="B4" s="105"/>
      <c r="C4" s="105"/>
      <c r="D4" s="105"/>
      <c r="E4" s="105"/>
      <c r="F4" s="105"/>
      <c r="G4" s="83"/>
      <c r="H4" s="50"/>
      <c r="I4" s="50"/>
      <c r="J4" s="50"/>
      <c r="K4" s="50"/>
      <c r="L4" s="50"/>
      <c r="M4" s="50"/>
      <c r="N4" s="50"/>
      <c r="O4" s="50"/>
      <c r="P4" s="50"/>
    </row>
    <row r="5" spans="1:37" s="7" customFormat="1" ht="15.75" thickBot="1" x14ac:dyDescent="0.3">
      <c r="F5" s="48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37" ht="15.75" thickBot="1" x14ac:dyDescent="0.3">
      <c r="A6" s="15" t="s">
        <v>1</v>
      </c>
      <c r="B6" s="101" t="str">
        <f>Personal!B6</f>
        <v>Promoción del talento</v>
      </c>
      <c r="C6" s="101"/>
      <c r="D6" s="101"/>
      <c r="E6" s="101"/>
      <c r="F6" s="106"/>
      <c r="G6" s="84"/>
      <c r="H6" s="84"/>
      <c r="I6" s="50"/>
      <c r="J6" s="50"/>
      <c r="K6" s="50"/>
      <c r="L6" s="50"/>
      <c r="M6" s="50"/>
      <c r="N6" s="50"/>
      <c r="O6" s="50"/>
      <c r="P6" s="50"/>
      <c r="AF6" s="7"/>
      <c r="AG6" s="7"/>
      <c r="AH6" s="7"/>
      <c r="AI6" s="7"/>
      <c r="AJ6" s="7"/>
      <c r="AK6" s="7"/>
    </row>
    <row r="7" spans="1:37" ht="15.75" thickBot="1" x14ac:dyDescent="0.3">
      <c r="A7" s="15" t="s">
        <v>30</v>
      </c>
      <c r="B7" s="101" t="str">
        <f>IF(OR(Personal!B7="Elegir",Personal!B7=0), "Insertar en la pestaña Personal", Personal!B7)</f>
        <v>1. Agentes de innovación</v>
      </c>
      <c r="C7" s="102"/>
      <c r="D7" s="102"/>
      <c r="E7" s="102"/>
      <c r="F7" s="103"/>
      <c r="G7" s="84"/>
      <c r="H7" s="84"/>
      <c r="I7" s="50"/>
      <c r="J7" s="50"/>
      <c r="K7" s="50"/>
      <c r="L7" s="50"/>
      <c r="M7" s="50"/>
      <c r="N7" s="50"/>
      <c r="O7" s="50"/>
      <c r="P7" s="50"/>
      <c r="AF7" s="7"/>
      <c r="AG7" s="7"/>
      <c r="AH7" s="7"/>
      <c r="AI7" s="7"/>
      <c r="AJ7" s="7"/>
      <c r="AK7" s="7"/>
    </row>
    <row r="8" spans="1:37" ht="15.75" thickBot="1" x14ac:dyDescent="0.3">
      <c r="A8" s="15" t="s">
        <v>70</v>
      </c>
      <c r="B8" s="101" t="str">
        <f>IF(OR(Personal!B8="Elegir",Personal!B8=0), "Insertar en la pestaña Personal", Personal!B8)</f>
        <v>Insertar en la pestaña Personal</v>
      </c>
      <c r="C8" s="102"/>
      <c r="D8" s="102"/>
      <c r="E8" s="102"/>
      <c r="F8" s="103"/>
      <c r="G8" s="84"/>
      <c r="H8" s="84"/>
      <c r="I8" s="50"/>
      <c r="J8" s="50"/>
      <c r="K8" s="50"/>
      <c r="L8" s="50"/>
      <c r="M8" s="50"/>
      <c r="N8" s="50"/>
      <c r="O8" s="50"/>
      <c r="P8" s="50"/>
      <c r="AF8" s="7"/>
      <c r="AG8" s="7"/>
      <c r="AH8" s="7"/>
      <c r="AI8" s="7"/>
      <c r="AJ8" s="7"/>
      <c r="AK8" s="7"/>
    </row>
    <row r="9" spans="1:37" s="7" customFormat="1" ht="15.75" thickBot="1" x14ac:dyDescent="0.3">
      <c r="A9" s="12"/>
      <c r="F9" s="48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37" ht="15.75" thickBot="1" x14ac:dyDescent="0.3">
      <c r="A10" s="15" t="s">
        <v>2</v>
      </c>
      <c r="B10" s="101" t="str">
        <f>IF(Personal!B11=0, "Insertar en la pestaña Personal", Personal!B11)</f>
        <v>Insertar en la pestaña Personal</v>
      </c>
      <c r="C10" s="102"/>
      <c r="D10" s="102"/>
      <c r="E10" s="102"/>
      <c r="F10" s="103"/>
      <c r="G10" s="50"/>
      <c r="H10" s="50"/>
      <c r="I10" s="50"/>
      <c r="J10" s="50"/>
      <c r="K10" s="50"/>
      <c r="L10" s="50"/>
      <c r="M10" s="50"/>
      <c r="N10" s="50"/>
      <c r="O10" s="50"/>
      <c r="P10" s="50"/>
      <c r="AF10" s="7"/>
      <c r="AG10" s="7"/>
      <c r="AH10" s="7"/>
      <c r="AI10" s="7"/>
      <c r="AJ10" s="7"/>
      <c r="AK10" s="7"/>
    </row>
    <row r="11" spans="1:37" ht="15.75" thickBot="1" x14ac:dyDescent="0.3">
      <c r="A11" s="15" t="s">
        <v>16</v>
      </c>
      <c r="B11" s="101" t="str">
        <f>IF(Personal!B12=0, "Insertar en la pestaña Personal", Personal!B12)</f>
        <v>Insertar en la pestaña Personal</v>
      </c>
      <c r="C11" s="102"/>
      <c r="D11" s="102"/>
      <c r="E11" s="102"/>
      <c r="F11" s="103"/>
      <c r="G11" s="84"/>
      <c r="H11" s="50"/>
      <c r="I11" s="50"/>
      <c r="J11" s="50"/>
      <c r="K11" s="50"/>
      <c r="L11" s="50"/>
      <c r="M11" s="50"/>
      <c r="N11" s="50"/>
      <c r="O11" s="50"/>
      <c r="P11" s="50"/>
      <c r="AF11" s="7"/>
      <c r="AG11" s="7"/>
      <c r="AH11" s="7"/>
      <c r="AI11" s="7"/>
      <c r="AJ11" s="7"/>
      <c r="AK11" s="7"/>
    </row>
    <row r="12" spans="1:37" x14ac:dyDescent="0.25">
      <c r="A12" s="41"/>
      <c r="B12" s="7"/>
      <c r="C12" s="7"/>
      <c r="D12" s="7"/>
      <c r="E12" s="13"/>
      <c r="F12" s="48"/>
      <c r="G12" s="84"/>
      <c r="H12" s="50"/>
      <c r="I12" s="50"/>
      <c r="J12" s="50"/>
      <c r="K12" s="50"/>
      <c r="L12" s="50"/>
      <c r="M12" s="50"/>
      <c r="N12" s="50"/>
      <c r="O12" s="50"/>
      <c r="P12" s="50"/>
      <c r="AF12" s="7"/>
      <c r="AG12" s="7"/>
      <c r="AH12" s="7"/>
      <c r="AI12" s="7"/>
      <c r="AJ12" s="7"/>
      <c r="AK12" s="7"/>
    </row>
    <row r="13" spans="1:37" ht="30" x14ac:dyDescent="0.25">
      <c r="A13" s="42" t="s">
        <v>10</v>
      </c>
      <c r="B13" s="42" t="s">
        <v>8</v>
      </c>
      <c r="C13" s="1" t="s">
        <v>60</v>
      </c>
      <c r="D13" s="1" t="s">
        <v>73</v>
      </c>
      <c r="E13" s="1" t="s">
        <v>78</v>
      </c>
      <c r="F13" s="1" t="s">
        <v>9</v>
      </c>
      <c r="G13" s="50"/>
      <c r="H13" s="50"/>
      <c r="I13" s="50"/>
      <c r="J13" s="50"/>
      <c r="K13" s="51"/>
      <c r="L13" s="51"/>
      <c r="M13" s="51"/>
      <c r="N13" s="51"/>
      <c r="O13" s="51"/>
      <c r="P13" s="50"/>
    </row>
    <row r="14" spans="1:37" x14ac:dyDescent="0.25">
      <c r="A14" s="20"/>
      <c r="B14" s="20"/>
      <c r="C14" s="27"/>
      <c r="D14" s="27"/>
      <c r="E14" s="27"/>
      <c r="F14" s="32">
        <f>E14+D14+C14</f>
        <v>0</v>
      </c>
      <c r="G14" s="85" t="str">
        <f>IF((SUM(C14:E14))&gt;=15000, "Atención, ver Nota “IMPORTANTE” en pie de tabla.*", "")</f>
        <v/>
      </c>
      <c r="H14" s="50"/>
      <c r="I14" s="50"/>
      <c r="J14" s="50"/>
      <c r="K14" s="50"/>
      <c r="L14" s="50"/>
      <c r="M14" s="50"/>
      <c r="N14" s="50"/>
      <c r="O14" s="50"/>
      <c r="P14" s="50"/>
    </row>
    <row r="15" spans="1:37" x14ac:dyDescent="0.25">
      <c r="A15" s="20"/>
      <c r="B15" s="20"/>
      <c r="C15" s="27"/>
      <c r="D15" s="27"/>
      <c r="E15" s="27"/>
      <c r="F15" s="32">
        <f t="shared" ref="F15:F34" si="0">E15+D15+C15</f>
        <v>0</v>
      </c>
      <c r="G15" s="85" t="str">
        <f t="shared" ref="G15:G34" si="1">IF((SUM(C15:E15))&gt;=15000, "Atención, ver Nota “IMPORTANTE” en pie de tabla.*", "")</f>
        <v/>
      </c>
      <c r="H15" s="50"/>
      <c r="I15" s="50"/>
      <c r="J15" s="50"/>
      <c r="K15" s="50"/>
      <c r="L15" s="50"/>
      <c r="M15" s="50"/>
      <c r="N15" s="50"/>
      <c r="O15" s="50"/>
      <c r="P15" s="50"/>
    </row>
    <row r="16" spans="1:37" x14ac:dyDescent="0.25">
      <c r="A16" s="20"/>
      <c r="B16" s="20"/>
      <c r="C16" s="27"/>
      <c r="D16" s="27"/>
      <c r="E16" s="27"/>
      <c r="F16" s="32">
        <f t="shared" si="0"/>
        <v>0</v>
      </c>
      <c r="G16" s="85" t="str">
        <f t="shared" si="1"/>
        <v/>
      </c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20"/>
      <c r="B17" s="20"/>
      <c r="C17" s="27"/>
      <c r="D17" s="27"/>
      <c r="E17" s="27"/>
      <c r="F17" s="32">
        <f t="shared" si="0"/>
        <v>0</v>
      </c>
      <c r="G17" s="85" t="str">
        <f t="shared" si="1"/>
        <v/>
      </c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20"/>
      <c r="B18" s="20"/>
      <c r="C18" s="27"/>
      <c r="D18" s="27"/>
      <c r="E18" s="27"/>
      <c r="F18" s="32">
        <f t="shared" si="0"/>
        <v>0</v>
      </c>
      <c r="G18" s="85" t="str">
        <f t="shared" si="1"/>
        <v/>
      </c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20"/>
      <c r="B19" s="20"/>
      <c r="C19" s="27"/>
      <c r="D19" s="27"/>
      <c r="E19" s="27"/>
      <c r="F19" s="32">
        <f t="shared" si="0"/>
        <v>0</v>
      </c>
      <c r="G19" s="85" t="str">
        <f t="shared" si="1"/>
        <v/>
      </c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20"/>
      <c r="B20" s="20"/>
      <c r="C20" s="27"/>
      <c r="D20" s="27"/>
      <c r="E20" s="27"/>
      <c r="F20" s="32">
        <f t="shared" si="0"/>
        <v>0</v>
      </c>
      <c r="G20" s="85" t="str">
        <f t="shared" si="1"/>
        <v/>
      </c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20"/>
      <c r="B21" s="20"/>
      <c r="C21" s="27"/>
      <c r="D21" s="27"/>
      <c r="E21" s="27"/>
      <c r="F21" s="32">
        <f t="shared" si="0"/>
        <v>0</v>
      </c>
      <c r="G21" s="85" t="str">
        <f t="shared" si="1"/>
        <v/>
      </c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20"/>
      <c r="B22" s="20"/>
      <c r="C22" s="27"/>
      <c r="D22" s="27"/>
      <c r="E22" s="27"/>
      <c r="F22" s="32">
        <f t="shared" si="0"/>
        <v>0</v>
      </c>
      <c r="G22" s="85" t="str">
        <f t="shared" si="1"/>
        <v/>
      </c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20"/>
      <c r="B23" s="20"/>
      <c r="C23" s="27"/>
      <c r="D23" s="27"/>
      <c r="E23" s="27"/>
      <c r="F23" s="32">
        <f t="shared" si="0"/>
        <v>0</v>
      </c>
      <c r="G23" s="85" t="str">
        <f t="shared" si="1"/>
        <v/>
      </c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20"/>
      <c r="B24" s="20"/>
      <c r="C24" s="27"/>
      <c r="D24" s="27"/>
      <c r="E24" s="27"/>
      <c r="F24" s="32">
        <f t="shared" si="0"/>
        <v>0</v>
      </c>
      <c r="G24" s="85" t="str">
        <f t="shared" si="1"/>
        <v/>
      </c>
      <c r="H24" s="50"/>
      <c r="I24" s="50"/>
      <c r="J24" s="50"/>
      <c r="K24" s="50"/>
      <c r="L24" s="50"/>
      <c r="M24" s="50"/>
      <c r="N24" s="50"/>
      <c r="O24" s="50"/>
      <c r="P24" s="50"/>
    </row>
    <row r="25" spans="1:16" x14ac:dyDescent="0.25">
      <c r="A25" s="20"/>
      <c r="B25" s="20"/>
      <c r="C25" s="27"/>
      <c r="D25" s="27"/>
      <c r="E25" s="27"/>
      <c r="F25" s="32">
        <f t="shared" si="0"/>
        <v>0</v>
      </c>
      <c r="G25" s="85" t="str">
        <f t="shared" si="1"/>
        <v/>
      </c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20"/>
      <c r="B26" s="20"/>
      <c r="C26" s="27"/>
      <c r="D26" s="27"/>
      <c r="E26" s="27"/>
      <c r="F26" s="32">
        <f t="shared" si="0"/>
        <v>0</v>
      </c>
      <c r="G26" s="85" t="str">
        <f t="shared" si="1"/>
        <v/>
      </c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20"/>
      <c r="B27" s="20"/>
      <c r="C27" s="27"/>
      <c r="D27" s="27"/>
      <c r="E27" s="27"/>
      <c r="F27" s="32">
        <f t="shared" si="0"/>
        <v>0</v>
      </c>
      <c r="G27" s="85" t="str">
        <f t="shared" si="1"/>
        <v/>
      </c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20"/>
      <c r="B28" s="20"/>
      <c r="C28" s="27"/>
      <c r="D28" s="27"/>
      <c r="E28" s="27"/>
      <c r="F28" s="32">
        <f t="shared" si="0"/>
        <v>0</v>
      </c>
      <c r="G28" s="85" t="str">
        <f t="shared" si="1"/>
        <v/>
      </c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20"/>
      <c r="B29" s="20"/>
      <c r="C29" s="27"/>
      <c r="D29" s="27"/>
      <c r="E29" s="27"/>
      <c r="F29" s="32">
        <f t="shared" si="0"/>
        <v>0</v>
      </c>
      <c r="G29" s="85" t="str">
        <f t="shared" si="1"/>
        <v/>
      </c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20"/>
      <c r="B30" s="20"/>
      <c r="C30" s="27"/>
      <c r="D30" s="27"/>
      <c r="E30" s="27"/>
      <c r="F30" s="32">
        <f t="shared" si="0"/>
        <v>0</v>
      </c>
      <c r="G30" s="85" t="str">
        <f t="shared" si="1"/>
        <v/>
      </c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20"/>
      <c r="B31" s="20"/>
      <c r="C31" s="27"/>
      <c r="D31" s="27"/>
      <c r="E31" s="27"/>
      <c r="F31" s="32">
        <f t="shared" si="0"/>
        <v>0</v>
      </c>
      <c r="G31" s="85" t="str">
        <f t="shared" si="1"/>
        <v/>
      </c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20"/>
      <c r="B32" s="20"/>
      <c r="C32" s="27"/>
      <c r="D32" s="27"/>
      <c r="E32" s="27"/>
      <c r="F32" s="32">
        <f t="shared" si="0"/>
        <v>0</v>
      </c>
      <c r="G32" s="85" t="str">
        <f t="shared" si="1"/>
        <v/>
      </c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0"/>
      <c r="B33" s="20"/>
      <c r="C33" s="27"/>
      <c r="D33" s="27"/>
      <c r="E33" s="27"/>
      <c r="F33" s="32">
        <f t="shared" si="0"/>
        <v>0</v>
      </c>
      <c r="G33" s="85" t="str">
        <f t="shared" si="1"/>
        <v/>
      </c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20"/>
      <c r="B34" s="20"/>
      <c r="C34" s="27"/>
      <c r="D34" s="27"/>
      <c r="E34" s="27"/>
      <c r="F34" s="32">
        <f t="shared" si="0"/>
        <v>0</v>
      </c>
      <c r="G34" s="85" t="str">
        <f t="shared" si="1"/>
        <v/>
      </c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09" t="s">
        <v>14</v>
      </c>
      <c r="B35" s="109"/>
      <c r="C35" s="45">
        <f t="shared" ref="C35:E35" si="2">SUM(C14:C34)</f>
        <v>0</v>
      </c>
      <c r="D35" s="45">
        <f t="shared" si="2"/>
        <v>0</v>
      </c>
      <c r="E35" s="45">
        <f t="shared" si="2"/>
        <v>0</v>
      </c>
      <c r="F35" s="47">
        <f>SUM(F14:F34)</f>
        <v>0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09" t="s">
        <v>45</v>
      </c>
      <c r="B36" s="109"/>
      <c r="C36" s="45">
        <f>IF(C35&gt;14000,14000,C35)</f>
        <v>0</v>
      </c>
      <c r="D36" s="45">
        <f t="shared" ref="D36:E36" si="3">IF(D35&gt;14000,14000,D35)</f>
        <v>0</v>
      </c>
      <c r="E36" s="45">
        <f t="shared" si="3"/>
        <v>0</v>
      </c>
      <c r="F36" s="47">
        <f>SUM(C36:E36)</f>
        <v>0</v>
      </c>
    </row>
    <row r="37" spans="1:16" s="7" customFormat="1" x14ac:dyDescent="0.25">
      <c r="A37" s="56"/>
      <c r="B37" s="56"/>
      <c r="C37" s="34" t="str">
        <f>IF(C35&gt;14000,"Limitado*","")</f>
        <v/>
      </c>
      <c r="D37" s="34" t="str">
        <f t="shared" ref="D37:E37" si="4">IF(D35&gt;14000,"Limitado*","")</f>
        <v/>
      </c>
      <c r="E37" s="34" t="str">
        <f t="shared" si="4"/>
        <v/>
      </c>
      <c r="F37" s="58"/>
    </row>
    <row r="38" spans="1:16" s="7" customFormat="1" x14ac:dyDescent="0.25">
      <c r="A38" s="111" t="s">
        <v>11</v>
      </c>
      <c r="B38" s="111"/>
      <c r="C38" s="111"/>
      <c r="D38" s="111"/>
      <c r="E38" s="111"/>
      <c r="F38" s="111"/>
    </row>
    <row r="39" spans="1:16" s="7" customFormat="1" x14ac:dyDescent="0.25">
      <c r="A39" s="119" t="s">
        <v>7</v>
      </c>
      <c r="B39" s="119"/>
      <c r="C39" s="119"/>
      <c r="D39" s="119"/>
      <c r="E39" s="119"/>
      <c r="F39" s="119"/>
    </row>
    <row r="40" spans="1:16" s="7" customFormat="1" ht="28.5" customHeight="1" x14ac:dyDescent="0.25">
      <c r="A40" s="120" t="s">
        <v>26</v>
      </c>
      <c r="B40" s="120"/>
      <c r="C40" s="120"/>
      <c r="D40" s="120"/>
      <c r="E40" s="120"/>
      <c r="F40" s="120"/>
    </row>
    <row r="41" spans="1:16" s="7" customFormat="1" ht="15" customHeight="1" x14ac:dyDescent="0.25">
      <c r="A41" s="108" t="s">
        <v>48</v>
      </c>
      <c r="B41" s="108"/>
      <c r="C41" s="108"/>
      <c r="D41" s="108"/>
      <c r="E41" s="108"/>
      <c r="F41" s="108"/>
    </row>
    <row r="42" spans="1:16" s="7" customFormat="1" ht="0.75" customHeight="1" x14ac:dyDescent="0.25">
      <c r="A42" s="108"/>
      <c r="B42" s="108"/>
      <c r="C42" s="108"/>
      <c r="D42" s="108"/>
      <c r="E42" s="108"/>
      <c r="F42" s="108"/>
    </row>
    <row r="43" spans="1:16" s="7" customFormat="1" ht="15" customHeight="1" x14ac:dyDescent="0.25">
      <c r="A43" s="108" t="s">
        <v>56</v>
      </c>
      <c r="B43" s="108"/>
      <c r="C43" s="108"/>
      <c r="D43" s="108"/>
      <c r="E43" s="108"/>
      <c r="F43" s="108"/>
    </row>
    <row r="44" spans="1:16" s="7" customFormat="1" ht="30.75" customHeight="1" x14ac:dyDescent="0.25">
      <c r="A44" s="108"/>
      <c r="B44" s="108"/>
      <c r="C44" s="108"/>
      <c r="D44" s="108"/>
      <c r="E44" s="108"/>
      <c r="F44" s="108"/>
    </row>
    <row r="45" spans="1:16" s="7" customFormat="1" x14ac:dyDescent="0.25">
      <c r="F45" s="48"/>
    </row>
    <row r="46" spans="1:16" s="7" customFormat="1" x14ac:dyDescent="0.25">
      <c r="F46" s="48"/>
    </row>
    <row r="47" spans="1:16" s="7" customFormat="1" x14ac:dyDescent="0.25">
      <c r="F47" s="48"/>
    </row>
    <row r="48" spans="1:16" s="7" customFormat="1" x14ac:dyDescent="0.25">
      <c r="F48" s="48"/>
    </row>
    <row r="49" spans="6:6" s="7" customFormat="1" x14ac:dyDescent="0.25">
      <c r="F49" s="48"/>
    </row>
    <row r="50" spans="6:6" s="7" customFormat="1" x14ac:dyDescent="0.25">
      <c r="F50" s="48"/>
    </row>
    <row r="51" spans="6:6" s="7" customFormat="1" x14ac:dyDescent="0.25">
      <c r="F51" s="48"/>
    </row>
    <row r="52" spans="6:6" s="7" customFormat="1" x14ac:dyDescent="0.25">
      <c r="F52" s="48"/>
    </row>
    <row r="53" spans="6:6" s="7" customFormat="1" x14ac:dyDescent="0.25">
      <c r="F53" s="48"/>
    </row>
    <row r="54" spans="6:6" s="7" customFormat="1" x14ac:dyDescent="0.25">
      <c r="F54" s="48"/>
    </row>
    <row r="55" spans="6:6" s="7" customFormat="1" x14ac:dyDescent="0.25">
      <c r="F55" s="48"/>
    </row>
    <row r="56" spans="6:6" s="7" customFormat="1" x14ac:dyDescent="0.25">
      <c r="F56" s="48"/>
    </row>
    <row r="57" spans="6:6" s="7" customFormat="1" x14ac:dyDescent="0.25">
      <c r="F57" s="48"/>
    </row>
    <row r="58" spans="6:6" s="7" customFormat="1" x14ac:dyDescent="0.25">
      <c r="F58" s="48"/>
    </row>
    <row r="59" spans="6:6" s="7" customFormat="1" x14ac:dyDescent="0.25">
      <c r="F59" s="48"/>
    </row>
    <row r="60" spans="6:6" s="7" customFormat="1" x14ac:dyDescent="0.25">
      <c r="F60" s="48"/>
    </row>
    <row r="61" spans="6:6" s="7" customFormat="1" x14ac:dyDescent="0.25">
      <c r="F61" s="48"/>
    </row>
    <row r="62" spans="6:6" s="7" customFormat="1" x14ac:dyDescent="0.25">
      <c r="F62" s="48"/>
    </row>
    <row r="63" spans="6:6" s="7" customFormat="1" x14ac:dyDescent="0.25">
      <c r="F63" s="48"/>
    </row>
    <row r="64" spans="6:6" s="7" customFormat="1" x14ac:dyDescent="0.25">
      <c r="F64" s="48"/>
    </row>
    <row r="65" spans="6:6" s="7" customFormat="1" x14ac:dyDescent="0.25">
      <c r="F65" s="48"/>
    </row>
    <row r="66" spans="6:6" s="7" customFormat="1" x14ac:dyDescent="0.25">
      <c r="F66" s="48"/>
    </row>
    <row r="67" spans="6:6" s="7" customFormat="1" x14ac:dyDescent="0.25">
      <c r="F67" s="48"/>
    </row>
    <row r="68" spans="6:6" s="7" customFormat="1" x14ac:dyDescent="0.25">
      <c r="F68" s="48"/>
    </row>
    <row r="69" spans="6:6" s="7" customFormat="1" x14ac:dyDescent="0.25">
      <c r="F69" s="48"/>
    </row>
    <row r="70" spans="6:6" s="7" customFormat="1" x14ac:dyDescent="0.25">
      <c r="F70" s="48"/>
    </row>
    <row r="71" spans="6:6" s="7" customFormat="1" x14ac:dyDescent="0.25">
      <c r="F71" s="48"/>
    </row>
    <row r="72" spans="6:6" s="7" customFormat="1" x14ac:dyDescent="0.25">
      <c r="F72" s="48"/>
    </row>
  </sheetData>
  <sheetProtection algorithmName="SHA-512" hashValue="Yanda+nYWeXEbI760ad5LJOh4rXNxl/009i/T+ksDVkSlcVyO11Yt0diWgg+h/8pz+TJGGOgPv5nBR7PUquZDQ==" saltValue="c/+qhIQUl7GQeBTLOUhMTw==" spinCount="100000" sheet="1" formatColumns="0" formatRows="0" insertRows="0"/>
  <mergeCells count="14">
    <mergeCell ref="A43:F44"/>
    <mergeCell ref="A3:F3"/>
    <mergeCell ref="A4:F4"/>
    <mergeCell ref="A41:F42"/>
    <mergeCell ref="A38:F38"/>
    <mergeCell ref="A39:F39"/>
    <mergeCell ref="A35:B35"/>
    <mergeCell ref="A40:F40"/>
    <mergeCell ref="B6:F6"/>
    <mergeCell ref="B7:F7"/>
    <mergeCell ref="B10:F10"/>
    <mergeCell ref="B11:F11"/>
    <mergeCell ref="A36:B36"/>
    <mergeCell ref="B8:F8"/>
  </mergeCells>
  <conditionalFormatting sqref="B7:B8">
    <cfRule type="containsText" dxfId="24" priority="5" operator="containsText" text="Insertar en la ">
      <formula>NOT(ISERROR(SEARCH("Insertar en la ",B7)))</formula>
    </cfRule>
  </conditionalFormatting>
  <conditionalFormatting sqref="B10:B11">
    <cfRule type="containsText" dxfId="23" priority="6" operator="containsText" text="Insertar en la ">
      <formula>NOT(ISERROR(SEARCH("Insertar en la ",B10)))</formula>
    </cfRule>
  </conditionalFormatting>
  <conditionalFormatting sqref="C37:E37">
    <cfRule type="containsText" dxfId="22" priority="4" operator="containsText" text="Limitado*">
      <formula>NOT(ISERROR(SEARCH("Limitado*",C37)))</formula>
    </cfRule>
  </conditionalFormatting>
  <conditionalFormatting sqref="E37">
    <cfRule type="containsText" dxfId="21" priority="3" operator="containsText" text="Fecha errónea">
      <formula>NOT(ISERROR(SEARCH("Fecha errónea",E37)))</formula>
    </cfRule>
  </conditionalFormatting>
  <conditionalFormatting sqref="G14:G34">
    <cfRule type="containsBlanks" dxfId="20" priority="1">
      <formula>LEN(TRIM(G14))=0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 scaleWithDoc="0">
    <oddFooter>&amp;L&amp;A&amp;R&amp;P/&amp;N</oddFooter>
  </headerFooter>
  <ignoredErrors>
    <ignoredError sqref="F23:F34 F14:F2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A9C4C-4582-47BD-977A-7835C32FEC1A}">
  <sheetPr>
    <pageSetUpPr fitToPage="1"/>
  </sheetPr>
  <dimension ref="A1:AT119"/>
  <sheetViews>
    <sheetView zoomScale="80" zoomScaleNormal="80" zoomScalePageLayoutView="80" workbookViewId="0">
      <selection activeCell="B12" sqref="B12"/>
    </sheetView>
  </sheetViews>
  <sheetFormatPr baseColWidth="10" defaultRowHeight="15" x14ac:dyDescent="0.25"/>
  <cols>
    <col min="1" max="1" width="28.42578125" customWidth="1"/>
    <col min="2" max="2" width="43.85546875" customWidth="1"/>
    <col min="3" max="3" width="11.28515625" customWidth="1"/>
    <col min="4" max="4" width="11" customWidth="1"/>
    <col min="5" max="5" width="11.28515625" customWidth="1"/>
    <col min="6" max="6" width="16.5703125" bestFit="1" customWidth="1"/>
    <col min="7" max="7" width="11.28515625" customWidth="1"/>
    <col min="8" max="8" width="16.5703125" bestFit="1" customWidth="1"/>
    <col min="9" max="9" width="11.28515625" customWidth="1"/>
    <col min="10" max="10" width="16.5703125" customWidth="1"/>
    <col min="11" max="11" width="15.85546875" customWidth="1"/>
    <col min="12" max="12" width="48" style="7" bestFit="1" customWidth="1"/>
    <col min="13" max="46" width="11.42578125" style="7"/>
  </cols>
  <sheetData>
    <row r="1" spans="1:46" s="7" customFormat="1" x14ac:dyDescent="0.25"/>
    <row r="2" spans="1:46" s="7" customFormat="1" x14ac:dyDescent="0.25">
      <c r="L2" s="61"/>
      <c r="M2" s="61"/>
      <c r="N2" s="61"/>
      <c r="O2" s="61"/>
      <c r="P2" s="61"/>
      <c r="Q2" s="61"/>
    </row>
    <row r="3" spans="1:46" s="7" customFormat="1" ht="34.5" customHeight="1" x14ac:dyDescent="0.35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77"/>
      <c r="M3" s="77"/>
      <c r="N3" s="61"/>
      <c r="O3" s="61"/>
      <c r="P3" s="61"/>
      <c r="Q3" s="61"/>
    </row>
    <row r="4" spans="1:46" s="7" customFormat="1" ht="18.75" x14ac:dyDescent="0.3">
      <c r="A4" s="105" t="s">
        <v>42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78"/>
      <c r="M4" s="61"/>
      <c r="N4" s="61"/>
      <c r="O4" s="61"/>
      <c r="P4" s="61"/>
      <c r="Q4" s="61"/>
    </row>
    <row r="5" spans="1:46" s="7" customFormat="1" ht="15.75" thickBot="1" x14ac:dyDescent="0.3">
      <c r="L5" s="61"/>
      <c r="M5" s="61"/>
      <c r="N5" s="61"/>
      <c r="O5" s="61"/>
      <c r="P5" s="61"/>
      <c r="Q5" s="61"/>
    </row>
    <row r="6" spans="1:46" ht="15.75" thickBot="1" x14ac:dyDescent="0.3">
      <c r="A6" s="15" t="s">
        <v>1</v>
      </c>
      <c r="B6" s="101" t="str">
        <f>Personal!B6</f>
        <v>Promoción del talento</v>
      </c>
      <c r="C6" s="101"/>
      <c r="D6" s="101"/>
      <c r="E6" s="101"/>
      <c r="F6" s="101"/>
      <c r="G6" s="101"/>
      <c r="H6" s="101"/>
      <c r="I6" s="101"/>
      <c r="J6" s="101"/>
      <c r="K6" s="106"/>
      <c r="L6" s="79"/>
      <c r="M6" s="79"/>
      <c r="N6" s="61"/>
      <c r="O6" s="61"/>
      <c r="P6" s="61"/>
      <c r="Q6" s="61"/>
      <c r="AQ6"/>
      <c r="AR6"/>
      <c r="AS6"/>
      <c r="AT6"/>
    </row>
    <row r="7" spans="1:46" ht="15.75" thickBot="1" x14ac:dyDescent="0.3">
      <c r="A7" s="15" t="s">
        <v>30</v>
      </c>
      <c r="B7" s="101" t="str">
        <f>Personal!B7</f>
        <v>1. Agentes de innovación</v>
      </c>
      <c r="C7" s="101"/>
      <c r="D7" s="101"/>
      <c r="E7" s="101"/>
      <c r="F7" s="102"/>
      <c r="G7" s="102"/>
      <c r="H7" s="102"/>
      <c r="I7" s="102"/>
      <c r="J7" s="102"/>
      <c r="K7" s="103"/>
      <c r="L7" s="79"/>
      <c r="M7" s="79"/>
      <c r="N7" s="61"/>
      <c r="O7" s="61"/>
      <c r="P7" s="61"/>
      <c r="Q7" s="61"/>
      <c r="AQ7"/>
      <c r="AR7"/>
      <c r="AS7"/>
      <c r="AT7"/>
    </row>
    <row r="8" spans="1:46" ht="15.75" thickBot="1" x14ac:dyDescent="0.3">
      <c r="A8" s="15" t="s">
        <v>70</v>
      </c>
      <c r="B8" s="101" t="str">
        <f>IF(OR(Personal!B8="Elegir",Personal!B8=0), "Insertar en la pestaña Personal", Personal!B8)</f>
        <v>Insertar en la pestaña Personal</v>
      </c>
      <c r="C8" s="101"/>
      <c r="D8" s="101"/>
      <c r="E8" s="101"/>
      <c r="F8" s="102"/>
      <c r="G8" s="102"/>
      <c r="H8" s="102"/>
      <c r="I8" s="102"/>
      <c r="J8" s="102"/>
      <c r="K8" s="103"/>
      <c r="L8" s="79"/>
      <c r="M8" s="79"/>
      <c r="N8" s="61"/>
      <c r="O8" s="61"/>
      <c r="P8" s="61"/>
      <c r="Q8" s="61"/>
      <c r="AQ8"/>
      <c r="AR8"/>
      <c r="AS8"/>
      <c r="AT8"/>
    </row>
    <row r="9" spans="1:46" s="7" customFormat="1" ht="15.75" thickBot="1" x14ac:dyDescent="0.3">
      <c r="A9" s="12"/>
      <c r="K9" s="48"/>
      <c r="L9" s="61"/>
      <c r="M9" s="61"/>
      <c r="N9" s="61"/>
      <c r="O9" s="61"/>
      <c r="P9" s="61"/>
      <c r="Q9" s="61"/>
    </row>
    <row r="10" spans="1:46" ht="15.75" thickBot="1" x14ac:dyDescent="0.3">
      <c r="A10" s="15" t="s">
        <v>2</v>
      </c>
      <c r="B10" s="101" t="str">
        <f>IF(Personal!B11=0, "Insertar en la pestaña Personal", Personal!B11)</f>
        <v>Insertar en la pestaña Personal</v>
      </c>
      <c r="C10" s="101"/>
      <c r="D10" s="101"/>
      <c r="E10" s="101"/>
      <c r="F10" s="102"/>
      <c r="G10" s="102"/>
      <c r="H10" s="102"/>
      <c r="I10" s="102"/>
      <c r="J10" s="102"/>
      <c r="K10" s="103"/>
      <c r="L10" s="61"/>
      <c r="M10" s="61"/>
      <c r="N10" s="61"/>
      <c r="O10" s="61"/>
      <c r="P10" s="61"/>
      <c r="Q10" s="61"/>
      <c r="AQ10"/>
      <c r="AR10"/>
      <c r="AS10"/>
      <c r="AT10"/>
    </row>
    <row r="11" spans="1:46" ht="15.75" thickBot="1" x14ac:dyDescent="0.3">
      <c r="A11" s="15" t="s">
        <v>16</v>
      </c>
      <c r="B11" s="101" t="str">
        <f>IF(Personal!B12=0, "Insertar en la pestaña Personal", Personal!B12)</f>
        <v>Insertar en la pestaña Personal</v>
      </c>
      <c r="C11" s="101"/>
      <c r="D11" s="101"/>
      <c r="E11" s="101"/>
      <c r="F11" s="102"/>
      <c r="G11" s="102"/>
      <c r="H11" s="102"/>
      <c r="I11" s="102"/>
      <c r="J11" s="102"/>
      <c r="K11" s="103"/>
      <c r="L11" s="79"/>
      <c r="M11" s="61"/>
      <c r="N11" s="61"/>
      <c r="O11" s="61"/>
      <c r="P11" s="61"/>
      <c r="Q11" s="61"/>
      <c r="AQ11"/>
      <c r="AR11"/>
      <c r="AS11"/>
      <c r="AT11"/>
    </row>
    <row r="12" spans="1:46" s="7" customFormat="1" x14ac:dyDescent="0.25">
      <c r="L12" s="79"/>
      <c r="M12" s="61"/>
      <c r="N12" s="61"/>
      <c r="O12" s="61"/>
      <c r="P12" s="61"/>
      <c r="Q12" s="61"/>
      <c r="R12" s="8"/>
      <c r="S12" s="8"/>
      <c r="T12" s="8"/>
    </row>
    <row r="13" spans="1:46" ht="30" x14ac:dyDescent="0.25">
      <c r="A13" s="42" t="s">
        <v>10</v>
      </c>
      <c r="B13" s="42" t="s">
        <v>8</v>
      </c>
      <c r="C13" s="1" t="s">
        <v>82</v>
      </c>
      <c r="D13" s="1" t="s">
        <v>83</v>
      </c>
      <c r="E13" s="1" t="s">
        <v>84</v>
      </c>
      <c r="F13" s="1" t="s">
        <v>60</v>
      </c>
      <c r="G13" s="1" t="s">
        <v>85</v>
      </c>
      <c r="H13" s="1" t="s">
        <v>73</v>
      </c>
      <c r="I13" s="1" t="s">
        <v>86</v>
      </c>
      <c r="J13" s="1" t="s">
        <v>78</v>
      </c>
      <c r="K13" s="49" t="s">
        <v>9</v>
      </c>
      <c r="L13" s="79"/>
      <c r="M13" s="61"/>
      <c r="N13" s="61"/>
      <c r="O13" s="61"/>
      <c r="P13" s="61"/>
      <c r="Q13" s="61"/>
      <c r="R13" s="9"/>
      <c r="S13" s="9"/>
      <c r="T13" s="9"/>
    </row>
    <row r="14" spans="1:46" x14ac:dyDescent="0.25">
      <c r="A14" s="21"/>
      <c r="B14" s="21"/>
      <c r="C14" s="93"/>
      <c r="D14" s="38">
        <f>IF($C14&gt;90,90,$C14)</f>
        <v>0</v>
      </c>
      <c r="E14" s="93"/>
      <c r="F14" s="94" t="str">
        <f>IF(AND($D14&lt;&gt;"",E14&lt;&gt;""),$D14*E14,"")</f>
        <v/>
      </c>
      <c r="G14" s="93"/>
      <c r="H14" s="94" t="str">
        <f>IF(AND($D14&lt;&gt;"",G14&lt;&gt;""),$D14*G14,"")</f>
        <v/>
      </c>
      <c r="I14" s="93"/>
      <c r="J14" s="94" t="str">
        <f>IF(AND($D14&lt;&gt;"",I14&lt;&gt;""),$D14*I14,"")</f>
        <v/>
      </c>
      <c r="K14" s="52">
        <f>SUM(F14,H14,J14)</f>
        <v>0</v>
      </c>
      <c r="L14" s="79"/>
      <c r="M14" s="61"/>
      <c r="N14" s="61"/>
      <c r="O14" s="61"/>
      <c r="P14" s="61"/>
      <c r="Q14" s="61"/>
    </row>
    <row r="15" spans="1:46" x14ac:dyDescent="0.25">
      <c r="A15" s="21"/>
      <c r="B15" s="21"/>
      <c r="C15" s="93"/>
      <c r="D15" s="38">
        <f t="shared" ref="D15:D35" si="0">IF($C15&gt;90,90,$C15)</f>
        <v>0</v>
      </c>
      <c r="E15" s="93"/>
      <c r="F15" s="94" t="str">
        <f t="shared" ref="F15:F35" si="1">IF(AND($D15&lt;&gt;"",E15&lt;&gt;""),$D15*E15,"")</f>
        <v/>
      </c>
      <c r="G15" s="93"/>
      <c r="H15" s="94" t="str">
        <f t="shared" ref="H15:H35" si="2">IF(AND($D15&lt;&gt;"",G15&lt;&gt;""),$D15*G15,"")</f>
        <v/>
      </c>
      <c r="I15" s="93"/>
      <c r="J15" s="94" t="str">
        <f t="shared" ref="J15:J35" si="3">IF(AND($D15&lt;&gt;"",I15&lt;&gt;""),$D15*I15,"")</f>
        <v/>
      </c>
      <c r="K15" s="52">
        <f t="shared" ref="K15:K35" si="4">SUM(F15,H15,J15)</f>
        <v>0</v>
      </c>
      <c r="L15" s="79"/>
      <c r="M15" s="61"/>
      <c r="N15" s="61"/>
      <c r="O15" s="61"/>
      <c r="P15" s="61"/>
      <c r="Q15" s="61"/>
    </row>
    <row r="16" spans="1:46" x14ac:dyDescent="0.25">
      <c r="A16" s="21"/>
      <c r="B16" s="21"/>
      <c r="C16" s="93"/>
      <c r="D16" s="38">
        <f t="shared" si="0"/>
        <v>0</v>
      </c>
      <c r="E16" s="93"/>
      <c r="F16" s="94" t="str">
        <f t="shared" si="1"/>
        <v/>
      </c>
      <c r="G16" s="93"/>
      <c r="H16" s="94" t="str">
        <f t="shared" si="2"/>
        <v/>
      </c>
      <c r="I16" s="93"/>
      <c r="J16" s="94" t="str">
        <f t="shared" si="3"/>
        <v/>
      </c>
      <c r="K16" s="52">
        <f t="shared" si="4"/>
        <v>0</v>
      </c>
      <c r="L16" s="79"/>
      <c r="M16" s="61"/>
      <c r="N16" s="61"/>
      <c r="O16" s="61"/>
      <c r="P16" s="61"/>
      <c r="Q16" s="61"/>
    </row>
    <row r="17" spans="1:17" x14ac:dyDescent="0.25">
      <c r="A17" s="21"/>
      <c r="B17" s="21"/>
      <c r="C17" s="93"/>
      <c r="D17" s="38">
        <f t="shared" si="0"/>
        <v>0</v>
      </c>
      <c r="E17" s="93"/>
      <c r="F17" s="94" t="str">
        <f t="shared" si="1"/>
        <v/>
      </c>
      <c r="G17" s="93"/>
      <c r="H17" s="94" t="str">
        <f t="shared" si="2"/>
        <v/>
      </c>
      <c r="I17" s="93"/>
      <c r="J17" s="94" t="str">
        <f t="shared" si="3"/>
        <v/>
      </c>
      <c r="K17" s="52">
        <f t="shared" si="4"/>
        <v>0</v>
      </c>
      <c r="L17" s="79"/>
      <c r="M17" s="61"/>
      <c r="N17" s="61"/>
      <c r="O17" s="61"/>
      <c r="P17" s="61"/>
      <c r="Q17" s="61"/>
    </row>
    <row r="18" spans="1:17" x14ac:dyDescent="0.25">
      <c r="A18" s="21"/>
      <c r="B18" s="21"/>
      <c r="C18" s="93"/>
      <c r="D18" s="38">
        <f t="shared" si="0"/>
        <v>0</v>
      </c>
      <c r="E18" s="93"/>
      <c r="F18" s="94" t="str">
        <f t="shared" si="1"/>
        <v/>
      </c>
      <c r="G18" s="93"/>
      <c r="H18" s="94" t="str">
        <f t="shared" si="2"/>
        <v/>
      </c>
      <c r="I18" s="93"/>
      <c r="J18" s="94" t="str">
        <f t="shared" si="3"/>
        <v/>
      </c>
      <c r="K18" s="52">
        <f t="shared" si="4"/>
        <v>0</v>
      </c>
      <c r="L18" s="79"/>
      <c r="M18" s="61"/>
      <c r="N18" s="61"/>
      <c r="O18" s="61"/>
      <c r="P18" s="61"/>
      <c r="Q18" s="61"/>
    </row>
    <row r="19" spans="1:17" x14ac:dyDescent="0.25">
      <c r="A19" s="21"/>
      <c r="B19" s="21"/>
      <c r="C19" s="93"/>
      <c r="D19" s="38">
        <f t="shared" si="0"/>
        <v>0</v>
      </c>
      <c r="E19" s="93"/>
      <c r="F19" s="94" t="str">
        <f t="shared" si="1"/>
        <v/>
      </c>
      <c r="G19" s="93"/>
      <c r="H19" s="94" t="str">
        <f t="shared" si="2"/>
        <v/>
      </c>
      <c r="I19" s="93"/>
      <c r="J19" s="94" t="str">
        <f t="shared" si="3"/>
        <v/>
      </c>
      <c r="K19" s="52">
        <f t="shared" si="4"/>
        <v>0</v>
      </c>
      <c r="L19" s="79"/>
      <c r="M19" s="61"/>
      <c r="N19" s="61"/>
      <c r="O19" s="61"/>
      <c r="P19" s="61"/>
      <c r="Q19" s="61"/>
    </row>
    <row r="20" spans="1:17" x14ac:dyDescent="0.25">
      <c r="A20" s="21"/>
      <c r="B20" s="21"/>
      <c r="C20" s="93"/>
      <c r="D20" s="38">
        <f t="shared" si="0"/>
        <v>0</v>
      </c>
      <c r="E20" s="93"/>
      <c r="F20" s="94" t="str">
        <f t="shared" si="1"/>
        <v/>
      </c>
      <c r="G20" s="93"/>
      <c r="H20" s="94" t="str">
        <f t="shared" si="2"/>
        <v/>
      </c>
      <c r="I20" s="93"/>
      <c r="J20" s="94" t="str">
        <f t="shared" si="3"/>
        <v/>
      </c>
      <c r="K20" s="52">
        <f t="shared" si="4"/>
        <v>0</v>
      </c>
      <c r="L20" s="79"/>
      <c r="M20" s="61"/>
      <c r="N20" s="61"/>
      <c r="O20" s="61"/>
      <c r="P20" s="61"/>
      <c r="Q20" s="61"/>
    </row>
    <row r="21" spans="1:17" x14ac:dyDescent="0.25">
      <c r="A21" s="21"/>
      <c r="B21" s="21"/>
      <c r="C21" s="93"/>
      <c r="D21" s="38">
        <f t="shared" si="0"/>
        <v>0</v>
      </c>
      <c r="E21" s="93"/>
      <c r="F21" s="94" t="str">
        <f t="shared" si="1"/>
        <v/>
      </c>
      <c r="G21" s="93"/>
      <c r="H21" s="94" t="str">
        <f t="shared" si="2"/>
        <v/>
      </c>
      <c r="I21" s="93"/>
      <c r="J21" s="94" t="str">
        <f t="shared" si="3"/>
        <v/>
      </c>
      <c r="K21" s="52">
        <f t="shared" si="4"/>
        <v>0</v>
      </c>
      <c r="L21" s="79"/>
      <c r="M21" s="61"/>
      <c r="N21" s="61"/>
      <c r="O21" s="61"/>
      <c r="P21" s="61"/>
      <c r="Q21" s="61"/>
    </row>
    <row r="22" spans="1:17" x14ac:dyDescent="0.25">
      <c r="A22" s="21"/>
      <c r="B22" s="21"/>
      <c r="C22" s="93"/>
      <c r="D22" s="38">
        <f t="shared" si="0"/>
        <v>0</v>
      </c>
      <c r="E22" s="93"/>
      <c r="F22" s="94" t="str">
        <f t="shared" si="1"/>
        <v/>
      </c>
      <c r="G22" s="93"/>
      <c r="H22" s="94" t="str">
        <f t="shared" si="2"/>
        <v/>
      </c>
      <c r="I22" s="93"/>
      <c r="J22" s="94" t="str">
        <f t="shared" si="3"/>
        <v/>
      </c>
      <c r="K22" s="52">
        <f t="shared" si="4"/>
        <v>0</v>
      </c>
      <c r="L22" s="79"/>
      <c r="M22" s="61"/>
      <c r="N22" s="61"/>
      <c r="O22" s="61"/>
      <c r="P22" s="61"/>
      <c r="Q22" s="61"/>
    </row>
    <row r="23" spans="1:17" x14ac:dyDescent="0.25">
      <c r="A23" s="21"/>
      <c r="B23" s="21"/>
      <c r="C23" s="93"/>
      <c r="D23" s="38">
        <f t="shared" si="0"/>
        <v>0</v>
      </c>
      <c r="E23" s="93"/>
      <c r="F23" s="94" t="str">
        <f t="shared" si="1"/>
        <v/>
      </c>
      <c r="G23" s="93"/>
      <c r="H23" s="94" t="str">
        <f t="shared" si="2"/>
        <v/>
      </c>
      <c r="I23" s="93"/>
      <c r="J23" s="94" t="str">
        <f t="shared" si="3"/>
        <v/>
      </c>
      <c r="K23" s="52">
        <f t="shared" si="4"/>
        <v>0</v>
      </c>
      <c r="L23" s="79"/>
      <c r="M23" s="61"/>
      <c r="N23" s="61"/>
      <c r="O23" s="61"/>
      <c r="P23" s="61"/>
      <c r="Q23" s="61"/>
    </row>
    <row r="24" spans="1:17" x14ac:dyDescent="0.25">
      <c r="A24" s="21"/>
      <c r="B24" s="21"/>
      <c r="C24" s="93"/>
      <c r="D24" s="38">
        <f t="shared" si="0"/>
        <v>0</v>
      </c>
      <c r="E24" s="93"/>
      <c r="F24" s="94" t="str">
        <f t="shared" si="1"/>
        <v/>
      </c>
      <c r="G24" s="93"/>
      <c r="H24" s="94" t="str">
        <f t="shared" si="2"/>
        <v/>
      </c>
      <c r="I24" s="93"/>
      <c r="J24" s="94" t="str">
        <f t="shared" si="3"/>
        <v/>
      </c>
      <c r="K24" s="52">
        <f t="shared" si="4"/>
        <v>0</v>
      </c>
      <c r="L24" s="79"/>
      <c r="M24" s="61"/>
      <c r="N24" s="61"/>
      <c r="O24" s="61"/>
      <c r="P24" s="61"/>
      <c r="Q24" s="61"/>
    </row>
    <row r="25" spans="1:17" x14ac:dyDescent="0.25">
      <c r="A25" s="21"/>
      <c r="B25" s="21"/>
      <c r="C25" s="93"/>
      <c r="D25" s="38">
        <f t="shared" si="0"/>
        <v>0</v>
      </c>
      <c r="E25" s="93"/>
      <c r="F25" s="94" t="str">
        <f t="shared" si="1"/>
        <v/>
      </c>
      <c r="G25" s="93"/>
      <c r="H25" s="94" t="str">
        <f t="shared" si="2"/>
        <v/>
      </c>
      <c r="I25" s="93"/>
      <c r="J25" s="94" t="str">
        <f t="shared" si="3"/>
        <v/>
      </c>
      <c r="K25" s="52">
        <f t="shared" si="4"/>
        <v>0</v>
      </c>
      <c r="L25" s="79"/>
      <c r="M25" s="61"/>
      <c r="N25" s="61"/>
      <c r="O25" s="61"/>
      <c r="P25" s="61"/>
      <c r="Q25" s="61"/>
    </row>
    <row r="26" spans="1:17" x14ac:dyDescent="0.25">
      <c r="A26" s="21"/>
      <c r="B26" s="21"/>
      <c r="C26" s="93"/>
      <c r="D26" s="38">
        <f t="shared" si="0"/>
        <v>0</v>
      </c>
      <c r="E26" s="93"/>
      <c r="F26" s="94" t="str">
        <f t="shared" si="1"/>
        <v/>
      </c>
      <c r="G26" s="93"/>
      <c r="H26" s="94" t="str">
        <f t="shared" si="2"/>
        <v/>
      </c>
      <c r="I26" s="93"/>
      <c r="J26" s="94" t="str">
        <f t="shared" si="3"/>
        <v/>
      </c>
      <c r="K26" s="52">
        <f t="shared" si="4"/>
        <v>0</v>
      </c>
      <c r="L26" s="79"/>
      <c r="M26" s="61"/>
      <c r="N26" s="61"/>
      <c r="O26" s="61"/>
      <c r="P26" s="61"/>
      <c r="Q26" s="61"/>
    </row>
    <row r="27" spans="1:17" x14ac:dyDescent="0.25">
      <c r="A27" s="21"/>
      <c r="B27" s="21"/>
      <c r="C27" s="93"/>
      <c r="D27" s="38">
        <f t="shared" si="0"/>
        <v>0</v>
      </c>
      <c r="E27" s="93"/>
      <c r="F27" s="94" t="str">
        <f t="shared" si="1"/>
        <v/>
      </c>
      <c r="G27" s="93"/>
      <c r="H27" s="94" t="str">
        <f t="shared" si="2"/>
        <v/>
      </c>
      <c r="I27" s="93"/>
      <c r="J27" s="94" t="str">
        <f t="shared" si="3"/>
        <v/>
      </c>
      <c r="K27" s="52">
        <f t="shared" si="4"/>
        <v>0</v>
      </c>
      <c r="L27" s="79"/>
      <c r="M27" s="61"/>
      <c r="N27" s="61"/>
      <c r="O27" s="61"/>
      <c r="P27" s="61"/>
      <c r="Q27" s="61"/>
    </row>
    <row r="28" spans="1:17" x14ac:dyDescent="0.25">
      <c r="A28" s="21"/>
      <c r="B28" s="21"/>
      <c r="C28" s="93"/>
      <c r="D28" s="38">
        <f t="shared" si="0"/>
        <v>0</v>
      </c>
      <c r="E28" s="93"/>
      <c r="F28" s="94" t="str">
        <f t="shared" si="1"/>
        <v/>
      </c>
      <c r="G28" s="93"/>
      <c r="H28" s="94" t="str">
        <f t="shared" si="2"/>
        <v/>
      </c>
      <c r="I28" s="93"/>
      <c r="J28" s="94" t="str">
        <f t="shared" si="3"/>
        <v/>
      </c>
      <c r="K28" s="52">
        <f t="shared" si="4"/>
        <v>0</v>
      </c>
      <c r="L28" s="79"/>
      <c r="M28" s="61"/>
      <c r="N28" s="61"/>
      <c r="O28" s="61"/>
      <c r="P28" s="61"/>
      <c r="Q28" s="61"/>
    </row>
    <row r="29" spans="1:17" x14ac:dyDescent="0.25">
      <c r="A29" s="21"/>
      <c r="B29" s="21"/>
      <c r="C29" s="93"/>
      <c r="D29" s="38">
        <f t="shared" si="0"/>
        <v>0</v>
      </c>
      <c r="E29" s="93"/>
      <c r="F29" s="94" t="str">
        <f t="shared" si="1"/>
        <v/>
      </c>
      <c r="G29" s="93"/>
      <c r="H29" s="94" t="str">
        <f t="shared" si="2"/>
        <v/>
      </c>
      <c r="I29" s="93"/>
      <c r="J29" s="94" t="str">
        <f t="shared" si="3"/>
        <v/>
      </c>
      <c r="K29" s="52">
        <f t="shared" si="4"/>
        <v>0</v>
      </c>
      <c r="L29" s="79"/>
      <c r="M29" s="61"/>
      <c r="N29" s="61"/>
      <c r="O29" s="61"/>
      <c r="P29" s="61"/>
      <c r="Q29" s="61"/>
    </row>
    <row r="30" spans="1:17" x14ac:dyDescent="0.25">
      <c r="A30" s="21"/>
      <c r="B30" s="21"/>
      <c r="C30" s="93"/>
      <c r="D30" s="38">
        <f t="shared" si="0"/>
        <v>0</v>
      </c>
      <c r="E30" s="93"/>
      <c r="F30" s="94" t="str">
        <f t="shared" si="1"/>
        <v/>
      </c>
      <c r="G30" s="93"/>
      <c r="H30" s="94" t="str">
        <f t="shared" si="2"/>
        <v/>
      </c>
      <c r="I30" s="93"/>
      <c r="J30" s="94" t="str">
        <f t="shared" si="3"/>
        <v/>
      </c>
      <c r="K30" s="52">
        <f t="shared" si="4"/>
        <v>0</v>
      </c>
      <c r="L30" s="79"/>
      <c r="M30" s="61"/>
      <c r="N30" s="61"/>
      <c r="O30" s="61"/>
      <c r="P30" s="61"/>
      <c r="Q30" s="61"/>
    </row>
    <row r="31" spans="1:17" x14ac:dyDescent="0.25">
      <c r="A31" s="21"/>
      <c r="B31" s="21"/>
      <c r="C31" s="93"/>
      <c r="D31" s="38">
        <f t="shared" si="0"/>
        <v>0</v>
      </c>
      <c r="E31" s="93"/>
      <c r="F31" s="94" t="str">
        <f t="shared" si="1"/>
        <v/>
      </c>
      <c r="G31" s="93"/>
      <c r="H31" s="94" t="str">
        <f t="shared" si="2"/>
        <v/>
      </c>
      <c r="I31" s="93"/>
      <c r="J31" s="94" t="str">
        <f t="shared" si="3"/>
        <v/>
      </c>
      <c r="K31" s="52">
        <f t="shared" si="4"/>
        <v>0</v>
      </c>
      <c r="L31" s="79"/>
      <c r="M31" s="61"/>
      <c r="N31" s="61"/>
      <c r="O31" s="61"/>
      <c r="P31" s="61"/>
      <c r="Q31" s="61"/>
    </row>
    <row r="32" spans="1:17" x14ac:dyDescent="0.25">
      <c r="A32" s="21"/>
      <c r="B32" s="21"/>
      <c r="C32" s="93"/>
      <c r="D32" s="38">
        <f t="shared" si="0"/>
        <v>0</v>
      </c>
      <c r="E32" s="93"/>
      <c r="F32" s="94" t="str">
        <f t="shared" si="1"/>
        <v/>
      </c>
      <c r="G32" s="93"/>
      <c r="H32" s="94" t="str">
        <f t="shared" si="2"/>
        <v/>
      </c>
      <c r="I32" s="93"/>
      <c r="J32" s="94" t="str">
        <f t="shared" si="3"/>
        <v/>
      </c>
      <c r="K32" s="52">
        <f t="shared" si="4"/>
        <v>0</v>
      </c>
      <c r="L32" s="79"/>
      <c r="M32" s="61"/>
      <c r="N32" s="61"/>
      <c r="O32" s="61"/>
      <c r="P32" s="61"/>
      <c r="Q32" s="61"/>
    </row>
    <row r="33" spans="1:17" x14ac:dyDescent="0.25">
      <c r="A33" s="21"/>
      <c r="B33" s="21"/>
      <c r="C33" s="93"/>
      <c r="D33" s="38">
        <f t="shared" si="0"/>
        <v>0</v>
      </c>
      <c r="E33" s="93"/>
      <c r="F33" s="94" t="str">
        <f t="shared" si="1"/>
        <v/>
      </c>
      <c r="G33" s="93"/>
      <c r="H33" s="94" t="str">
        <f t="shared" si="2"/>
        <v/>
      </c>
      <c r="I33" s="93"/>
      <c r="J33" s="94" t="str">
        <f t="shared" si="3"/>
        <v/>
      </c>
      <c r="K33" s="52">
        <f t="shared" si="4"/>
        <v>0</v>
      </c>
      <c r="L33" s="79"/>
      <c r="M33" s="61"/>
      <c r="N33" s="61"/>
      <c r="O33" s="61"/>
      <c r="P33" s="61"/>
      <c r="Q33" s="61"/>
    </row>
    <row r="34" spans="1:17" x14ac:dyDescent="0.25">
      <c r="A34" s="21"/>
      <c r="B34" s="21"/>
      <c r="C34" s="93"/>
      <c r="D34" s="38">
        <f t="shared" si="0"/>
        <v>0</v>
      </c>
      <c r="E34" s="93"/>
      <c r="F34" s="94" t="str">
        <f t="shared" si="1"/>
        <v/>
      </c>
      <c r="G34" s="93"/>
      <c r="H34" s="94" t="str">
        <f t="shared" si="2"/>
        <v/>
      </c>
      <c r="I34" s="93"/>
      <c r="J34" s="94" t="str">
        <f t="shared" si="3"/>
        <v/>
      </c>
      <c r="K34" s="52">
        <f t="shared" si="4"/>
        <v>0</v>
      </c>
      <c r="L34" s="79"/>
      <c r="M34" s="61"/>
      <c r="N34" s="61"/>
      <c r="O34" s="61"/>
      <c r="P34" s="61"/>
      <c r="Q34" s="61"/>
    </row>
    <row r="35" spans="1:17" x14ac:dyDescent="0.25">
      <c r="A35" s="22"/>
      <c r="B35" s="22"/>
      <c r="C35" s="93"/>
      <c r="D35" s="38">
        <f t="shared" si="0"/>
        <v>0</v>
      </c>
      <c r="E35" s="95"/>
      <c r="F35" s="94" t="str">
        <f t="shared" si="1"/>
        <v/>
      </c>
      <c r="G35" s="95"/>
      <c r="H35" s="94" t="str">
        <f t="shared" si="2"/>
        <v/>
      </c>
      <c r="I35" s="95"/>
      <c r="J35" s="94" t="str">
        <f t="shared" si="3"/>
        <v/>
      </c>
      <c r="K35" s="52">
        <f t="shared" si="4"/>
        <v>0</v>
      </c>
      <c r="L35" s="79"/>
      <c r="M35" s="61"/>
      <c r="N35" s="61"/>
      <c r="O35" s="61"/>
      <c r="P35" s="61"/>
      <c r="Q35" s="61"/>
    </row>
    <row r="36" spans="1:17" x14ac:dyDescent="0.25">
      <c r="A36" s="109" t="s">
        <v>49</v>
      </c>
      <c r="B36" s="109"/>
      <c r="C36" s="43"/>
      <c r="D36" s="43"/>
      <c r="E36" s="43"/>
      <c r="F36" s="45">
        <f>SUM(F13:F34)</f>
        <v>0</v>
      </c>
      <c r="G36" s="43"/>
      <c r="H36" s="45">
        <f>SUM(H13:H34)</f>
        <v>0</v>
      </c>
      <c r="I36" s="43"/>
      <c r="J36" s="45">
        <f>SUM(J13:J34)</f>
        <v>0</v>
      </c>
      <c r="K36" s="53"/>
      <c r="L36" s="79"/>
      <c r="M36" s="61"/>
      <c r="N36" s="61"/>
      <c r="O36" s="61"/>
      <c r="P36" s="61"/>
      <c r="Q36" s="61"/>
    </row>
    <row r="37" spans="1:17" x14ac:dyDescent="0.25">
      <c r="A37" s="110" t="s">
        <v>50</v>
      </c>
      <c r="B37" s="110"/>
      <c r="C37" s="36"/>
      <c r="D37" s="36"/>
      <c r="E37" s="36"/>
      <c r="F37" s="54">
        <f>IF(F36&gt;10000,10000,F36)</f>
        <v>0</v>
      </c>
      <c r="G37" s="36"/>
      <c r="H37" s="54">
        <f t="shared" ref="H37:J37" si="5">IF(H36&gt;10000,10000,H36)</f>
        <v>0</v>
      </c>
      <c r="I37" s="36"/>
      <c r="J37" s="54">
        <f t="shared" si="5"/>
        <v>0</v>
      </c>
      <c r="K37" s="55">
        <f>IF(SUM(K14:K35)&lt;SUM(F37:J37),SUM(K14:K35),SUM(F37:J37))</f>
        <v>0</v>
      </c>
      <c r="L37" s="61"/>
      <c r="M37" s="61"/>
      <c r="N37" s="61"/>
      <c r="O37" s="61"/>
      <c r="P37" s="61"/>
      <c r="Q37" s="61"/>
    </row>
    <row r="38" spans="1:17" x14ac:dyDescent="0.25">
      <c r="A38" s="56"/>
      <c r="B38" s="56"/>
      <c r="C38" s="56"/>
      <c r="D38" s="56"/>
      <c r="E38" s="56"/>
      <c r="F38" s="34" t="str">
        <f>IF(F36&gt;F37,"Limitado*","")</f>
        <v/>
      </c>
      <c r="G38" s="56"/>
      <c r="H38" s="34" t="str">
        <f t="shared" ref="H38:J38" si="6">IF(H36&gt;H37,"Limitado*","")</f>
        <v/>
      </c>
      <c r="I38" s="56"/>
      <c r="J38" s="34" t="str">
        <f t="shared" si="6"/>
        <v/>
      </c>
      <c r="K38" s="57"/>
    </row>
    <row r="39" spans="1:17" s="7" customFormat="1" x14ac:dyDescent="0.25">
      <c r="A39" s="111" t="s">
        <v>11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</row>
    <row r="40" spans="1:17" s="7" customFormat="1" x14ac:dyDescent="0.25">
      <c r="A40" s="112" t="s">
        <v>7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</row>
    <row r="41" spans="1:17" s="7" customFormat="1" ht="3.75" customHeight="1" x14ac:dyDescent="0.25">
      <c r="A41" s="108" t="s">
        <v>52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7" s="7" customFormat="1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</row>
    <row r="43" spans="1:17" s="7" customFormat="1" x14ac:dyDescent="0.25">
      <c r="A43" s="107" t="s">
        <v>59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</row>
    <row r="44" spans="1:17" s="7" customFormat="1" ht="16.5" customHeight="1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</row>
    <row r="45" spans="1:17" s="7" customFormat="1" x14ac:dyDescent="0.25"/>
    <row r="46" spans="1:17" s="7" customFormat="1" x14ac:dyDescent="0.25"/>
    <row r="47" spans="1:17" s="7" customFormat="1" x14ac:dyDescent="0.25"/>
    <row r="48" spans="1:17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</sheetData>
  <sheetProtection algorithmName="SHA-512" hashValue="eC2VrWq/0nI01MMUYnkK8T0zpTD+qXxj+B+e8ogLY7iE6G7nLQskbGG0lI91ZCp7yu5vC2J3V5j6lt2+Vxsdtw==" saltValue="ibVc3KAS7QWnJvCtG1ZdbQ==" spinCount="100000" sheet="1" formatColumns="0" formatRows="0" insertRows="0"/>
  <mergeCells count="13">
    <mergeCell ref="A43:K44"/>
    <mergeCell ref="B11:K11"/>
    <mergeCell ref="A36:B36"/>
    <mergeCell ref="A37:B37"/>
    <mergeCell ref="A39:O39"/>
    <mergeCell ref="A40:O40"/>
    <mergeCell ref="A41:K42"/>
    <mergeCell ref="B10:K10"/>
    <mergeCell ref="A3:K3"/>
    <mergeCell ref="A4:K4"/>
    <mergeCell ref="B6:K6"/>
    <mergeCell ref="B7:K7"/>
    <mergeCell ref="B8:K8"/>
  </mergeCells>
  <conditionalFormatting sqref="B7:E8">
    <cfRule type="containsText" dxfId="19" priority="9" operator="containsText" text="Insertar en la ">
      <formula>NOT(ISERROR(SEARCH("Insertar en la ",B7)))</formula>
    </cfRule>
  </conditionalFormatting>
  <conditionalFormatting sqref="B10:E11">
    <cfRule type="containsText" dxfId="18" priority="10" operator="containsText" text="Insertar en la ">
      <formula>NOT(ISERROR(SEARCH("Insertar en la ",B10)))</formula>
    </cfRule>
  </conditionalFormatting>
  <conditionalFormatting sqref="C14:C35">
    <cfRule type="cellIs" dxfId="17" priority="1" operator="greaterThan">
      <formula>91</formula>
    </cfRule>
  </conditionalFormatting>
  <conditionalFormatting sqref="G7:G8">
    <cfRule type="containsText" dxfId="16" priority="4" operator="containsText" text="Insertar en la ">
      <formula>NOT(ISERROR(SEARCH("Insertar en la ",G7)))</formula>
    </cfRule>
  </conditionalFormatting>
  <conditionalFormatting sqref="G10:G11">
    <cfRule type="containsText" dxfId="15" priority="5" operator="containsText" text="Insertar en la ">
      <formula>NOT(ISERROR(SEARCH("Insertar en la ",G10)))</formula>
    </cfRule>
  </conditionalFormatting>
  <conditionalFormatting sqref="I7:I8">
    <cfRule type="containsText" dxfId="14" priority="2" operator="containsText" text="Insertar en la ">
      <formula>NOT(ISERROR(SEARCH("Insertar en la ",I7)))</formula>
    </cfRule>
  </conditionalFormatting>
  <conditionalFormatting sqref="I10:I11">
    <cfRule type="containsText" dxfId="13" priority="3" operator="containsText" text="Insertar en la ">
      <formula>NOT(ISERROR(SEARCH("Insertar en la ",I10)))</formula>
    </cfRule>
  </conditionalFormatting>
  <conditionalFormatting sqref="J38 F38 H38">
    <cfRule type="containsText" dxfId="12" priority="8" operator="containsText" text="Limitado*">
      <formula>NOT(ISERROR(SEARCH("Limitado*",F38)))</formula>
    </cfRule>
  </conditionalFormatting>
  <conditionalFormatting sqref="J38">
    <cfRule type="containsText" dxfId="11" priority="7" operator="containsText" text="Fecha errónea">
      <formula>NOT(ISERROR(SEARCH("Fecha errónea",J38)))</formula>
    </cfRule>
  </conditionalFormatting>
  <conditionalFormatting sqref="K14:K35">
    <cfRule type="expression" dxfId="10" priority="6">
      <formula>#REF!&gt;90</formula>
    </cfRule>
  </conditionalFormatting>
  <dataValidations count="1">
    <dataValidation type="whole" allowBlank="1" showInputMessage="1" showErrorMessage="1" sqref="D14:D35" xr:uid="{90E17D87-B09F-4061-B216-4FAA8FE990C0}">
      <formula1>0</formula1>
      <formula2>90</formula2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  <headerFooter scaleWithDoc="0">
    <oddFooter>&amp;L&amp;A&amp;R&amp;P/&amp;N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X58"/>
  <sheetViews>
    <sheetView tabSelected="1" showRuler="0" zoomScale="85" zoomScaleNormal="85" zoomScalePageLayoutView="80" workbookViewId="0">
      <selection activeCell="A3" sqref="A3:F3"/>
    </sheetView>
  </sheetViews>
  <sheetFormatPr baseColWidth="10" defaultRowHeight="15" x14ac:dyDescent="0.25"/>
  <cols>
    <col min="1" max="1" width="28.42578125" customWidth="1"/>
    <col min="2" max="2" width="43.85546875" customWidth="1"/>
    <col min="3" max="4" width="16.5703125" bestFit="1" customWidth="1"/>
    <col min="5" max="5" width="16.5703125" customWidth="1"/>
    <col min="6" max="6" width="14.42578125" customWidth="1"/>
    <col min="7" max="7" width="48" style="7" bestFit="1" customWidth="1"/>
    <col min="8" max="76" width="11.42578125" style="7"/>
  </cols>
  <sheetData>
    <row r="1" spans="1:76" s="7" customFormat="1" x14ac:dyDescent="0.25"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76" s="7" customFormat="1" x14ac:dyDescent="0.25"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76" s="7" customFormat="1" ht="41.25" customHeight="1" x14ac:dyDescent="0.35">
      <c r="A3" s="104" t="s">
        <v>0</v>
      </c>
      <c r="B3" s="104"/>
      <c r="C3" s="104"/>
      <c r="D3" s="104"/>
      <c r="E3" s="104"/>
      <c r="F3" s="104"/>
      <c r="G3" s="77"/>
      <c r="H3" s="77"/>
      <c r="I3" s="61"/>
      <c r="J3" s="61"/>
      <c r="K3" s="61"/>
      <c r="L3" s="61"/>
      <c r="M3" s="61"/>
      <c r="N3" s="61"/>
      <c r="O3" s="61"/>
      <c r="P3" s="61"/>
      <c r="Q3" s="61"/>
    </row>
    <row r="4" spans="1:76" s="7" customFormat="1" ht="18.75" x14ac:dyDescent="0.3">
      <c r="A4" s="105" t="s">
        <v>33</v>
      </c>
      <c r="B4" s="105"/>
      <c r="C4" s="105"/>
      <c r="D4" s="105"/>
      <c r="E4" s="105"/>
      <c r="F4" s="105"/>
      <c r="G4" s="78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76" s="7" customFormat="1" ht="15.75" thickBot="1" x14ac:dyDescent="0.3"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76" ht="15.75" thickBot="1" x14ac:dyDescent="0.3">
      <c r="A6" s="15" t="s">
        <v>1</v>
      </c>
      <c r="B6" s="16" t="str">
        <f>Personal!B6</f>
        <v>Promoción del talento</v>
      </c>
      <c r="C6" s="16"/>
      <c r="D6" s="16"/>
      <c r="E6" s="16"/>
      <c r="F6" s="17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ht="15.75" thickBot="1" x14ac:dyDescent="0.3">
      <c r="A7" s="15" t="s">
        <v>34</v>
      </c>
      <c r="B7" s="16" t="str">
        <f>Personal!B7</f>
        <v>1. Agentes de innovación</v>
      </c>
      <c r="C7" s="16"/>
      <c r="D7" s="16"/>
      <c r="E7" s="16"/>
      <c r="F7" s="17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ht="15.75" thickBot="1" x14ac:dyDescent="0.3">
      <c r="A8" s="15" t="s">
        <v>70</v>
      </c>
      <c r="B8" s="16" t="str">
        <f>IF(OR(Personal!B8="Elegir",Personal!B8=0), "Insertar en la pestaña Personal", Personal!B8)</f>
        <v>Insertar en la pestaña Personal</v>
      </c>
      <c r="C8" s="16"/>
      <c r="D8" s="16"/>
      <c r="E8" s="16"/>
      <c r="F8" s="17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s="7" customFormat="1" ht="15.75" thickBot="1" x14ac:dyDescent="0.3">
      <c r="A9" s="12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  <row r="10" spans="1:76" ht="15.75" thickBot="1" x14ac:dyDescent="0.3">
      <c r="A10" s="15" t="s">
        <v>2</v>
      </c>
      <c r="B10" s="101" t="str">
        <f>IF(Personal!B11=0, "Insertar en la pestaña Personal", Personal!B11)</f>
        <v>Insertar en la pestaña Personal</v>
      </c>
      <c r="C10" s="101"/>
      <c r="D10" s="101"/>
      <c r="E10" s="101"/>
      <c r="F10" s="17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ht="15.75" thickBot="1" x14ac:dyDescent="0.3">
      <c r="A11" s="15" t="s">
        <v>16</v>
      </c>
      <c r="B11" s="101" t="str">
        <f>IF(Personal!B12=0, "Insertar en la pestaña Personal", Personal!B12)</f>
        <v>Insertar en la pestaña Personal</v>
      </c>
      <c r="C11" s="101"/>
      <c r="D11" s="101"/>
      <c r="E11" s="101"/>
      <c r="F11" s="17"/>
      <c r="G11" s="61"/>
      <c r="H11" s="61"/>
      <c r="I11" s="61"/>
      <c r="J11" s="79"/>
      <c r="K11" s="61"/>
      <c r="L11" s="61"/>
      <c r="M11" s="61"/>
      <c r="N11" s="61"/>
      <c r="O11" s="61"/>
      <c r="P11" s="61"/>
      <c r="Q11" s="6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s="7" customFormat="1" x14ac:dyDescent="0.25">
      <c r="G12" s="61"/>
      <c r="H12" s="61"/>
      <c r="I12" s="61"/>
      <c r="J12" s="61"/>
      <c r="K12" s="80"/>
      <c r="L12" s="80"/>
      <c r="M12" s="80"/>
      <c r="N12" s="80"/>
      <c r="O12" s="80"/>
      <c r="P12" s="61"/>
      <c r="Q12" s="61"/>
    </row>
    <row r="13" spans="1:76" ht="30" x14ac:dyDescent="0.25">
      <c r="A13" s="42" t="s">
        <v>10</v>
      </c>
      <c r="B13" s="42" t="s">
        <v>8</v>
      </c>
      <c r="C13" s="1" t="s">
        <v>60</v>
      </c>
      <c r="D13" s="1" t="s">
        <v>73</v>
      </c>
      <c r="E13" s="1" t="s">
        <v>78</v>
      </c>
      <c r="F13" s="1" t="s">
        <v>9</v>
      </c>
      <c r="G13" s="61"/>
      <c r="H13" s="61"/>
      <c r="I13" s="61"/>
      <c r="J13" s="61"/>
      <c r="K13" s="80"/>
      <c r="L13" s="80"/>
      <c r="M13" s="80"/>
      <c r="N13" s="80"/>
      <c r="O13" s="80"/>
      <c r="P13" s="61"/>
      <c r="Q13" s="61"/>
    </row>
    <row r="14" spans="1:76" x14ac:dyDescent="0.25">
      <c r="A14" s="21"/>
      <c r="B14" s="21"/>
      <c r="C14" s="23"/>
      <c r="D14" s="23"/>
      <c r="E14" s="24"/>
      <c r="F14" s="47">
        <f>D14+C14+E14</f>
        <v>0</v>
      </c>
      <c r="G14" s="81" t="str">
        <f>IF((SUM(C14:E14))&gt;=15000, "Atención, ver Nota “IMPORTANTE” en pie de tabla.*", "")</f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</row>
    <row r="15" spans="1:76" x14ac:dyDescent="0.25">
      <c r="A15" s="21"/>
      <c r="B15" s="21"/>
      <c r="C15" s="23"/>
      <c r="D15" s="23"/>
      <c r="E15" s="24"/>
      <c r="F15" s="47">
        <f t="shared" ref="F15:F34" si="0">D15+C15+E15</f>
        <v>0</v>
      </c>
      <c r="G15" s="81" t="str">
        <f t="shared" ref="G15:G34" si="1">IF((SUM(C15:E15))&gt;=15000, "Atención, ver Nota “IMPORTANTE” en pie de tabla.*", "")</f>
        <v/>
      </c>
      <c r="H15" s="61"/>
      <c r="I15" s="61"/>
      <c r="J15" s="61"/>
      <c r="K15" s="61"/>
      <c r="L15" s="61"/>
      <c r="M15" s="61"/>
      <c r="N15" s="61"/>
      <c r="O15" s="61"/>
      <c r="P15" s="61"/>
      <c r="Q15" s="61"/>
    </row>
    <row r="16" spans="1:76" x14ac:dyDescent="0.25">
      <c r="A16" s="21"/>
      <c r="B16" s="21"/>
      <c r="C16" s="23"/>
      <c r="D16" s="23"/>
      <c r="E16" s="24"/>
      <c r="F16" s="47">
        <f t="shared" si="0"/>
        <v>0</v>
      </c>
      <c r="G16" s="81" t="str">
        <f t="shared" si="1"/>
        <v/>
      </c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1:17" x14ac:dyDescent="0.25">
      <c r="A17" s="21"/>
      <c r="B17" s="21"/>
      <c r="C17" s="23"/>
      <c r="D17" s="23"/>
      <c r="E17" s="24"/>
      <c r="F17" s="47">
        <f t="shared" si="0"/>
        <v>0</v>
      </c>
      <c r="G17" s="81" t="str">
        <f t="shared" si="1"/>
        <v/>
      </c>
      <c r="H17" s="61"/>
      <c r="I17" s="61"/>
      <c r="J17" s="61"/>
      <c r="K17" s="61"/>
      <c r="L17" s="61"/>
      <c r="M17" s="61"/>
      <c r="N17" s="61"/>
      <c r="O17" s="61"/>
      <c r="P17" s="61"/>
      <c r="Q17" s="61"/>
    </row>
    <row r="18" spans="1:17" x14ac:dyDescent="0.25">
      <c r="A18" s="21"/>
      <c r="B18" s="21"/>
      <c r="C18" s="23"/>
      <c r="D18" s="23"/>
      <c r="E18" s="24"/>
      <c r="F18" s="47">
        <f t="shared" si="0"/>
        <v>0</v>
      </c>
      <c r="G18" s="81" t="str">
        <f t="shared" si="1"/>
        <v/>
      </c>
      <c r="H18" s="61"/>
      <c r="I18" s="61"/>
      <c r="J18" s="61"/>
      <c r="K18" s="61"/>
      <c r="L18" s="61"/>
      <c r="M18" s="61"/>
      <c r="N18" s="61"/>
      <c r="O18" s="61"/>
      <c r="P18" s="61"/>
      <c r="Q18" s="61"/>
    </row>
    <row r="19" spans="1:17" x14ac:dyDescent="0.25">
      <c r="A19" s="21"/>
      <c r="B19" s="21"/>
      <c r="C19" s="23"/>
      <c r="D19" s="23"/>
      <c r="E19" s="24"/>
      <c r="F19" s="47">
        <f t="shared" si="0"/>
        <v>0</v>
      </c>
      <c r="G19" s="81" t="str">
        <f t="shared" si="1"/>
        <v/>
      </c>
      <c r="H19" s="61"/>
      <c r="I19" s="61"/>
      <c r="J19" s="61"/>
      <c r="K19" s="61"/>
      <c r="L19" s="61"/>
      <c r="M19" s="61"/>
      <c r="N19" s="61"/>
      <c r="O19" s="61"/>
      <c r="P19" s="61"/>
      <c r="Q19" s="61"/>
    </row>
    <row r="20" spans="1:17" x14ac:dyDescent="0.25">
      <c r="A20" s="21"/>
      <c r="B20" s="21"/>
      <c r="C20" s="23"/>
      <c r="D20" s="23"/>
      <c r="E20" s="24"/>
      <c r="F20" s="47">
        <f t="shared" si="0"/>
        <v>0</v>
      </c>
      <c r="G20" s="81" t="str">
        <f t="shared" si="1"/>
        <v/>
      </c>
      <c r="H20" s="61"/>
      <c r="I20" s="61"/>
      <c r="J20" s="61"/>
      <c r="K20" s="61"/>
      <c r="L20" s="61"/>
      <c r="M20" s="61"/>
      <c r="N20" s="61"/>
      <c r="O20" s="61"/>
      <c r="P20" s="61"/>
      <c r="Q20" s="61"/>
    </row>
    <row r="21" spans="1:17" x14ac:dyDescent="0.25">
      <c r="A21" s="21"/>
      <c r="B21" s="21"/>
      <c r="C21" s="23"/>
      <c r="D21" s="23"/>
      <c r="E21" s="24"/>
      <c r="F21" s="47">
        <f t="shared" si="0"/>
        <v>0</v>
      </c>
      <c r="G21" s="81" t="str">
        <f t="shared" si="1"/>
        <v/>
      </c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17" x14ac:dyDescent="0.25">
      <c r="A22" s="21"/>
      <c r="B22" s="21"/>
      <c r="C22" s="23"/>
      <c r="D22" s="23"/>
      <c r="E22" s="24"/>
      <c r="F22" s="47">
        <f t="shared" si="0"/>
        <v>0</v>
      </c>
      <c r="G22" s="81" t="str">
        <f t="shared" si="1"/>
        <v/>
      </c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x14ac:dyDescent="0.25">
      <c r="A23" s="21"/>
      <c r="B23" s="21"/>
      <c r="C23" s="23"/>
      <c r="D23" s="23"/>
      <c r="E23" s="24"/>
      <c r="F23" s="47">
        <f t="shared" si="0"/>
        <v>0</v>
      </c>
      <c r="G23" s="81" t="str">
        <f t="shared" si="1"/>
        <v/>
      </c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x14ac:dyDescent="0.25">
      <c r="A24" s="21"/>
      <c r="B24" s="21"/>
      <c r="C24" s="23"/>
      <c r="D24" s="23"/>
      <c r="E24" s="24"/>
      <c r="F24" s="47">
        <f t="shared" si="0"/>
        <v>0</v>
      </c>
      <c r="G24" s="81" t="str">
        <f t="shared" si="1"/>
        <v/>
      </c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x14ac:dyDescent="0.25">
      <c r="A25" s="21"/>
      <c r="B25" s="21"/>
      <c r="C25" s="23"/>
      <c r="D25" s="23"/>
      <c r="E25" s="24"/>
      <c r="F25" s="47">
        <f t="shared" si="0"/>
        <v>0</v>
      </c>
      <c r="G25" s="81" t="str">
        <f t="shared" si="1"/>
        <v/>
      </c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x14ac:dyDescent="0.25">
      <c r="A26" s="21"/>
      <c r="B26" s="21"/>
      <c r="C26" s="23"/>
      <c r="D26" s="23"/>
      <c r="E26" s="24"/>
      <c r="F26" s="47">
        <f t="shared" si="0"/>
        <v>0</v>
      </c>
      <c r="G26" s="81" t="str">
        <f t="shared" si="1"/>
        <v/>
      </c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x14ac:dyDescent="0.25">
      <c r="A27" s="21"/>
      <c r="B27" s="21"/>
      <c r="C27" s="23"/>
      <c r="D27" s="23"/>
      <c r="E27" s="24"/>
      <c r="F27" s="47">
        <f t="shared" si="0"/>
        <v>0</v>
      </c>
      <c r="G27" s="81" t="str">
        <f t="shared" si="1"/>
        <v/>
      </c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x14ac:dyDescent="0.25">
      <c r="A28" s="21"/>
      <c r="B28" s="21"/>
      <c r="C28" s="23"/>
      <c r="D28" s="23"/>
      <c r="E28" s="24"/>
      <c r="F28" s="47">
        <f t="shared" si="0"/>
        <v>0</v>
      </c>
      <c r="G28" s="81" t="str">
        <f t="shared" si="1"/>
        <v/>
      </c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x14ac:dyDescent="0.25">
      <c r="A29" s="21"/>
      <c r="B29" s="21"/>
      <c r="C29" s="23"/>
      <c r="D29" s="23"/>
      <c r="E29" s="24"/>
      <c r="F29" s="47">
        <f t="shared" si="0"/>
        <v>0</v>
      </c>
      <c r="G29" s="81" t="str">
        <f t="shared" si="1"/>
        <v/>
      </c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x14ac:dyDescent="0.25">
      <c r="A30" s="21"/>
      <c r="B30" s="21"/>
      <c r="C30" s="23"/>
      <c r="D30" s="23"/>
      <c r="E30" s="24"/>
      <c r="F30" s="47">
        <f t="shared" si="0"/>
        <v>0</v>
      </c>
      <c r="G30" s="81" t="str">
        <f t="shared" si="1"/>
        <v/>
      </c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x14ac:dyDescent="0.25">
      <c r="A31" s="21"/>
      <c r="B31" s="21"/>
      <c r="C31" s="23"/>
      <c r="D31" s="23"/>
      <c r="E31" s="24"/>
      <c r="F31" s="47">
        <f t="shared" si="0"/>
        <v>0</v>
      </c>
      <c r="G31" s="81" t="str">
        <f t="shared" si="1"/>
        <v/>
      </c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x14ac:dyDescent="0.25">
      <c r="A32" s="21"/>
      <c r="B32" s="21"/>
      <c r="C32" s="23"/>
      <c r="D32" s="23"/>
      <c r="E32" s="24"/>
      <c r="F32" s="47">
        <f t="shared" si="0"/>
        <v>0</v>
      </c>
      <c r="G32" s="81" t="str">
        <f t="shared" si="1"/>
        <v/>
      </c>
      <c r="H32" s="61"/>
      <c r="I32" s="61"/>
      <c r="J32" s="61"/>
      <c r="K32" s="61"/>
      <c r="L32" s="61"/>
      <c r="M32" s="61"/>
      <c r="N32" s="61"/>
      <c r="O32" s="61"/>
      <c r="P32" s="61"/>
      <c r="Q32" s="61"/>
    </row>
    <row r="33" spans="1:17" x14ac:dyDescent="0.25">
      <c r="A33" s="21"/>
      <c r="B33" s="21"/>
      <c r="C33" s="23"/>
      <c r="D33" s="23"/>
      <c r="E33" s="24"/>
      <c r="F33" s="47">
        <f t="shared" si="0"/>
        <v>0</v>
      </c>
      <c r="G33" s="81" t="str">
        <f t="shared" si="1"/>
        <v/>
      </c>
      <c r="H33" s="61"/>
      <c r="I33" s="61"/>
      <c r="J33" s="61"/>
      <c r="K33" s="61"/>
      <c r="L33" s="61"/>
      <c r="M33" s="61"/>
      <c r="N33" s="61"/>
      <c r="O33" s="61"/>
      <c r="P33" s="61"/>
      <c r="Q33" s="61"/>
    </row>
    <row r="34" spans="1:17" x14ac:dyDescent="0.25">
      <c r="A34" s="22"/>
      <c r="B34" s="22"/>
      <c r="C34" s="25"/>
      <c r="D34" s="25"/>
      <c r="E34" s="26"/>
      <c r="F34" s="47">
        <f t="shared" si="0"/>
        <v>0</v>
      </c>
      <c r="G34" s="81" t="str">
        <f t="shared" si="1"/>
        <v/>
      </c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1:17" x14ac:dyDescent="0.25">
      <c r="A35" s="109" t="s">
        <v>35</v>
      </c>
      <c r="B35" s="109"/>
      <c r="C35" s="45">
        <f t="shared" ref="C35:D35" si="2">SUM(C14:C34)</f>
        <v>0</v>
      </c>
      <c r="D35" s="45">
        <f t="shared" si="2"/>
        <v>0</v>
      </c>
      <c r="E35" s="45">
        <f>SUM(E14:E34)</f>
        <v>0</v>
      </c>
      <c r="F35" s="45">
        <f>SUM(F14:F34)</f>
        <v>0</v>
      </c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</row>
    <row r="36" spans="1:17" s="7" customFormat="1" x14ac:dyDescent="0.25">
      <c r="A36" s="111" t="s">
        <v>11</v>
      </c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7" s="7" customFormat="1" x14ac:dyDescent="0.25">
      <c r="A37" s="112" t="s">
        <v>7</v>
      </c>
      <c r="B37" s="112"/>
      <c r="C37" s="112"/>
      <c r="D37" s="112"/>
      <c r="E37" s="112"/>
      <c r="F37" s="112"/>
      <c r="G37" s="112"/>
      <c r="H37" s="112"/>
      <c r="I37" s="112"/>
      <c r="J37" s="112"/>
    </row>
    <row r="38" spans="1:17" s="7" customFormat="1" ht="33" customHeight="1" x14ac:dyDescent="0.25">
      <c r="A38" s="108" t="s">
        <v>56</v>
      </c>
      <c r="B38" s="108"/>
      <c r="C38" s="108"/>
      <c r="D38" s="108"/>
      <c r="E38" s="108"/>
      <c r="F38" s="108"/>
    </row>
    <row r="39" spans="1:17" s="7" customFormat="1" x14ac:dyDescent="0.25">
      <c r="A39" s="108"/>
      <c r="B39" s="108"/>
      <c r="C39" s="108"/>
      <c r="D39" s="108"/>
      <c r="E39" s="108"/>
      <c r="F39" s="108"/>
    </row>
    <row r="40" spans="1:17" s="7" customFormat="1" x14ac:dyDescent="0.25"/>
    <row r="41" spans="1:17" s="7" customFormat="1" x14ac:dyDescent="0.25"/>
    <row r="42" spans="1:17" s="7" customFormat="1" x14ac:dyDescent="0.25"/>
    <row r="43" spans="1:17" s="7" customFormat="1" x14ac:dyDescent="0.25"/>
    <row r="44" spans="1:17" s="7" customFormat="1" x14ac:dyDescent="0.25"/>
    <row r="45" spans="1:17" s="7" customFormat="1" x14ac:dyDescent="0.25"/>
    <row r="46" spans="1:17" s="7" customFormat="1" x14ac:dyDescent="0.25"/>
    <row r="47" spans="1:17" s="7" customFormat="1" x14ac:dyDescent="0.25"/>
    <row r="48" spans="1:17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</sheetData>
  <sheetProtection algorithmName="SHA-512" hashValue="E2EHu7+iwUEUcl/rT0enkfuegPOPNghAhA9JTPCXAsTLY0Qm5xFrWO48uHVEeqvwWAAbmxRMRA3bN0iqWnqGVg==" saltValue="lGrDsGmwefB5rDe8o7UGEw==" spinCount="100000" sheet="1" formatColumns="0" formatRows="0" insertRows="0"/>
  <mergeCells count="8">
    <mergeCell ref="A38:F39"/>
    <mergeCell ref="A37:J37"/>
    <mergeCell ref="A3:F3"/>
    <mergeCell ref="A4:F4"/>
    <mergeCell ref="B10:E10"/>
    <mergeCell ref="B11:E11"/>
    <mergeCell ref="A35:B35"/>
    <mergeCell ref="A36:J36"/>
  </mergeCells>
  <conditionalFormatting sqref="B10:E11">
    <cfRule type="containsText" dxfId="9" priority="3" operator="containsText" text="Insertar en la ">
      <formula>NOT(ISERROR(SEARCH("Insertar en la ",B10)))</formula>
    </cfRule>
  </conditionalFormatting>
  <conditionalFormatting sqref="G14:G34">
    <cfRule type="containsBlanks" dxfId="8" priority="1">
      <formula>LEN(TRIM(G14))=0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scaleWithDoc="0">
    <oddFooter>&amp;L&amp;A&amp;R&amp;P/&amp;N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X67"/>
  <sheetViews>
    <sheetView zoomScale="85" zoomScaleNormal="85" zoomScalePageLayoutView="80" workbookViewId="0">
      <selection activeCell="A3" sqref="A3:J3"/>
    </sheetView>
  </sheetViews>
  <sheetFormatPr baseColWidth="10" defaultRowHeight="15" x14ac:dyDescent="0.25"/>
  <cols>
    <col min="1" max="1" width="28.42578125" customWidth="1"/>
    <col min="2" max="2" width="43.85546875" customWidth="1"/>
    <col min="3" max="4" width="16.5703125" bestFit="1" customWidth="1"/>
    <col min="5" max="9" width="16.5703125" customWidth="1"/>
    <col min="10" max="10" width="10.85546875" style="7" bestFit="1" customWidth="1"/>
    <col min="11" max="49" width="11.42578125" style="7"/>
  </cols>
  <sheetData>
    <row r="1" spans="1:50" s="7" customFormat="1" x14ac:dyDescent="0.25"/>
    <row r="2" spans="1:50" s="7" customFormat="1" x14ac:dyDescent="0.25"/>
    <row r="3" spans="1:50" s="7" customFormat="1" ht="32.25" customHeight="1" x14ac:dyDescent="0.35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40"/>
    </row>
    <row r="4" spans="1:50" s="7" customFormat="1" ht="18.75" x14ac:dyDescent="0.3">
      <c r="A4" s="105" t="s">
        <v>22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50" s="7" customFormat="1" ht="15.75" thickBot="1" x14ac:dyDescent="0.3"/>
    <row r="6" spans="1:50" ht="15.75" thickBot="1" x14ac:dyDescent="0.3">
      <c r="A6" s="15" t="s">
        <v>1</v>
      </c>
      <c r="B6" s="16" t="str">
        <f>Personal!B6</f>
        <v>Promoción del talento</v>
      </c>
      <c r="C6" s="16"/>
      <c r="D6" s="16"/>
      <c r="E6" s="16"/>
      <c r="F6" s="16"/>
      <c r="G6" s="16"/>
      <c r="H6" s="16"/>
      <c r="I6" s="17"/>
      <c r="J6" s="61"/>
      <c r="K6" s="61"/>
      <c r="L6" s="61"/>
      <c r="M6" s="61"/>
      <c r="N6" s="61"/>
      <c r="O6" s="61"/>
      <c r="P6" s="61"/>
      <c r="Q6" s="61"/>
      <c r="AX6" s="7"/>
    </row>
    <row r="7" spans="1:50" ht="15.75" thickBot="1" x14ac:dyDescent="0.3">
      <c r="A7" s="15" t="s">
        <v>30</v>
      </c>
      <c r="B7" s="101" t="str">
        <f>IF(OR(Personal!B7="Elegir",Personal!B7=0), "Insertar en la pestaña Personal", Personal!B7)</f>
        <v>1. Agentes de innovación</v>
      </c>
      <c r="C7" s="101"/>
      <c r="D7" s="101"/>
      <c r="E7" s="101"/>
      <c r="F7" s="16"/>
      <c r="G7" s="16"/>
      <c r="H7" s="16"/>
      <c r="I7" s="17"/>
      <c r="J7" s="61"/>
      <c r="K7" s="61"/>
      <c r="L7" s="61"/>
      <c r="M7" s="61"/>
      <c r="N7" s="61"/>
      <c r="O7" s="61"/>
      <c r="P7" s="61"/>
      <c r="Q7" s="61"/>
      <c r="AX7" s="7"/>
    </row>
    <row r="8" spans="1:50" ht="15.75" thickBot="1" x14ac:dyDescent="0.3">
      <c r="A8" s="15" t="s">
        <v>70</v>
      </c>
      <c r="B8" s="101" t="str">
        <f>IF(OR(Personal!B8="Elegir",Personal!B8=0), "Insertar en la pestaña Personal", Personal!B8)</f>
        <v>Insertar en la pestaña Personal</v>
      </c>
      <c r="C8" s="101"/>
      <c r="D8" s="101"/>
      <c r="E8" s="101"/>
      <c r="F8" s="16"/>
      <c r="G8" s="16"/>
      <c r="H8" s="16"/>
      <c r="I8" s="17"/>
      <c r="J8" s="61"/>
      <c r="K8" s="61"/>
      <c r="L8" s="61"/>
      <c r="M8" s="61"/>
      <c r="N8" s="61"/>
      <c r="O8" s="61"/>
      <c r="P8" s="61"/>
      <c r="Q8" s="61"/>
      <c r="AX8" s="7"/>
    </row>
    <row r="9" spans="1:50" s="7" customFormat="1" ht="15.75" thickBot="1" x14ac:dyDescent="0.3">
      <c r="A9" s="12"/>
      <c r="J9" s="61"/>
      <c r="K9" s="61"/>
      <c r="L9" s="61"/>
      <c r="M9" s="61"/>
      <c r="N9" s="61"/>
      <c r="O9" s="61"/>
      <c r="P9" s="61"/>
      <c r="Q9" s="61"/>
    </row>
    <row r="10" spans="1:50" ht="15.75" thickBot="1" x14ac:dyDescent="0.3">
      <c r="A10" s="15" t="s">
        <v>2</v>
      </c>
      <c r="B10" s="101" t="str">
        <f>IF(Personal!B11=0, "Insertar en la pestaña Personal", Personal!B11)</f>
        <v>Insertar en la pestaña Personal</v>
      </c>
      <c r="C10" s="101"/>
      <c r="D10" s="101"/>
      <c r="E10" s="101"/>
      <c r="F10" s="39"/>
      <c r="G10" s="39"/>
      <c r="H10" s="39"/>
      <c r="I10" s="17"/>
      <c r="J10" s="61"/>
      <c r="K10" s="61"/>
      <c r="L10" s="61"/>
      <c r="M10" s="61"/>
      <c r="N10" s="61"/>
      <c r="O10" s="61"/>
      <c r="P10" s="61"/>
      <c r="Q10" s="61"/>
      <c r="AX10" s="7"/>
    </row>
    <row r="11" spans="1:50" ht="15.75" thickBot="1" x14ac:dyDescent="0.3">
      <c r="A11" s="15" t="s">
        <v>16</v>
      </c>
      <c r="B11" s="101" t="str">
        <f>IF(Personal!B12=0, "Insertar en la pestaña Personal", Personal!B12)</f>
        <v>Insertar en la pestaña Personal</v>
      </c>
      <c r="C11" s="101"/>
      <c r="D11" s="101"/>
      <c r="E11" s="101"/>
      <c r="F11" s="39"/>
      <c r="G11" s="39"/>
      <c r="H11" s="39"/>
      <c r="I11" s="17"/>
      <c r="J11" s="61"/>
      <c r="K11" s="61"/>
      <c r="L11" s="61"/>
      <c r="M11" s="79"/>
      <c r="N11" s="61"/>
      <c r="O11" s="61"/>
      <c r="P11" s="61"/>
      <c r="Q11" s="61"/>
      <c r="AX11" s="7"/>
    </row>
    <row r="12" spans="1:50" x14ac:dyDescent="0.25">
      <c r="A12" s="41"/>
      <c r="B12" s="7"/>
      <c r="C12" s="7"/>
      <c r="D12" s="7"/>
      <c r="E12" s="7"/>
      <c r="F12" s="7"/>
      <c r="G12" s="7"/>
      <c r="H12" s="7"/>
      <c r="I12" s="7"/>
      <c r="J12" s="61"/>
      <c r="K12" s="61"/>
      <c r="L12" s="61"/>
      <c r="M12" s="79"/>
      <c r="N12" s="61"/>
      <c r="O12" s="61"/>
      <c r="P12" s="61"/>
      <c r="Q12" s="61"/>
      <c r="AX12" s="7"/>
    </row>
    <row r="13" spans="1:50" ht="30" x14ac:dyDescent="0.25">
      <c r="A13" s="42" t="s">
        <v>10</v>
      </c>
      <c r="B13" s="42" t="s">
        <v>8</v>
      </c>
      <c r="C13" s="1" t="s">
        <v>60</v>
      </c>
      <c r="D13" s="1" t="s">
        <v>73</v>
      </c>
      <c r="E13" s="1" t="s">
        <v>78</v>
      </c>
      <c r="F13" s="1" t="s">
        <v>61</v>
      </c>
      <c r="G13" s="1" t="s">
        <v>74</v>
      </c>
      <c r="H13" s="1" t="s">
        <v>79</v>
      </c>
      <c r="I13" s="1" t="s">
        <v>9</v>
      </c>
      <c r="J13" s="61"/>
      <c r="K13" s="61"/>
      <c r="L13" s="61"/>
      <c r="M13" s="61"/>
      <c r="N13" s="80"/>
      <c r="O13" s="80"/>
      <c r="P13" s="80"/>
      <c r="Q13" s="80"/>
      <c r="R13" s="9"/>
    </row>
    <row r="14" spans="1:50" x14ac:dyDescent="0.25">
      <c r="A14" s="22"/>
      <c r="B14" s="22"/>
      <c r="C14" s="25"/>
      <c r="D14" s="25"/>
      <c r="E14" s="26"/>
      <c r="F14" s="32">
        <f t="shared" ref="F14:H14" si="0">IF(C14&gt;1400,1400,C14)</f>
        <v>0</v>
      </c>
      <c r="G14" s="32">
        <f t="shared" si="0"/>
        <v>0</v>
      </c>
      <c r="H14" s="32">
        <f t="shared" si="0"/>
        <v>0</v>
      </c>
      <c r="I14" s="32">
        <f>SUM(F14:H14)</f>
        <v>0</v>
      </c>
      <c r="J14" s="61"/>
      <c r="K14" s="61"/>
      <c r="L14" s="61"/>
      <c r="M14" s="61"/>
      <c r="N14" s="61"/>
      <c r="O14" s="61"/>
      <c r="P14" s="61"/>
      <c r="Q14" s="61"/>
    </row>
    <row r="15" spans="1:50" x14ac:dyDescent="0.25">
      <c r="A15" s="109" t="s">
        <v>12</v>
      </c>
      <c r="B15" s="109"/>
      <c r="C15" s="44" t="str">
        <f>IF(C14&gt;1400, "Coste&gt;1400€*","")</f>
        <v/>
      </c>
      <c r="D15" s="44" t="str">
        <f t="shared" ref="D15:E15" si="1">IF(D14&gt;1400, "Coste&gt;1400€*","")</f>
        <v/>
      </c>
      <c r="E15" s="44" t="str">
        <f t="shared" si="1"/>
        <v/>
      </c>
      <c r="F15" s="45"/>
      <c r="G15" s="45"/>
      <c r="H15" s="45"/>
      <c r="I15" s="45"/>
      <c r="J15" s="61"/>
      <c r="K15" s="61"/>
      <c r="L15" s="61"/>
      <c r="M15" s="61"/>
      <c r="N15" s="61"/>
      <c r="O15" s="61"/>
      <c r="P15" s="61"/>
      <c r="Q15" s="61"/>
    </row>
    <row r="16" spans="1:50" s="7" customFormat="1" x14ac:dyDescent="0.25">
      <c r="A16" s="111" t="s">
        <v>11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</row>
    <row r="17" spans="1:13" s="7" customFormat="1" x14ac:dyDescent="0.25">
      <c r="A17" s="112" t="s">
        <v>7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s="7" customFormat="1" x14ac:dyDescent="0.25">
      <c r="A18" s="46" t="s">
        <v>27</v>
      </c>
    </row>
    <row r="19" spans="1:13" s="7" customFormat="1" x14ac:dyDescent="0.25"/>
    <row r="20" spans="1:13" s="7" customFormat="1" x14ac:dyDescent="0.25"/>
    <row r="21" spans="1:13" s="7" customFormat="1" x14ac:dyDescent="0.25"/>
    <row r="22" spans="1:13" s="7" customFormat="1" x14ac:dyDescent="0.25"/>
    <row r="23" spans="1:13" s="7" customFormat="1" x14ac:dyDescent="0.25"/>
    <row r="24" spans="1:13" s="7" customFormat="1" x14ac:dyDescent="0.25"/>
    <row r="25" spans="1:13" s="7" customFormat="1" x14ac:dyDescent="0.25"/>
    <row r="26" spans="1:13" s="7" customFormat="1" x14ac:dyDescent="0.25"/>
    <row r="27" spans="1:13" s="7" customFormat="1" x14ac:dyDescent="0.25"/>
    <row r="28" spans="1:13" s="7" customFormat="1" x14ac:dyDescent="0.25"/>
    <row r="29" spans="1:13" s="7" customFormat="1" x14ac:dyDescent="0.25"/>
    <row r="30" spans="1:13" s="7" customFormat="1" x14ac:dyDescent="0.25"/>
    <row r="31" spans="1:13" s="7" customFormat="1" x14ac:dyDescent="0.25"/>
    <row r="32" spans="1:13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</sheetData>
  <sheetProtection algorithmName="SHA-512" hashValue="Wb5zGw7h50qGk9VH5L4DSG2K47eAE6iMGE3G/FPFzKg0pu/7cgl7+Kxu+/Gzc5/Vjr39UaxtEzkZENhRRyRkag==" saltValue="zdGxXG0iTP/tReRkxryLzg==" spinCount="100000" sheet="1" formatColumns="0" formatRows="0"/>
  <mergeCells count="9">
    <mergeCell ref="A3:J3"/>
    <mergeCell ref="A4:J4"/>
    <mergeCell ref="A15:B15"/>
    <mergeCell ref="A16:M16"/>
    <mergeCell ref="A17:M17"/>
    <mergeCell ref="B10:E10"/>
    <mergeCell ref="B11:E11"/>
    <mergeCell ref="B7:E7"/>
    <mergeCell ref="B8:E8"/>
  </mergeCells>
  <conditionalFormatting sqref="B7:E8">
    <cfRule type="containsText" dxfId="7" priority="1" operator="containsText" text="Insertar en la ">
      <formula>NOT(ISERROR(SEARCH("Insertar en la ",B7)))</formula>
    </cfRule>
  </conditionalFormatting>
  <conditionalFormatting sqref="B10:H11">
    <cfRule type="containsText" dxfId="6" priority="2" operator="containsText" text="Insertar en la ">
      <formula>NOT(ISERROR(SEARCH("Insertar en la ",B10)))</formula>
    </cfRule>
  </conditionalFormatting>
  <conditionalFormatting sqref="C14:E14">
    <cfRule type="cellIs" dxfId="5" priority="3" operator="greaterThan">
      <formula>1400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 scaleWithDoc="0">
    <oddFooter>&amp;L&amp;A&amp;R&amp;P/&amp;N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Z330"/>
  <sheetViews>
    <sheetView zoomScale="85" zoomScaleNormal="85" zoomScalePageLayoutView="80" workbookViewId="0">
      <selection activeCell="A4" sqref="A4:E4"/>
    </sheetView>
  </sheetViews>
  <sheetFormatPr baseColWidth="10" defaultRowHeight="15" x14ac:dyDescent="0.25"/>
  <cols>
    <col min="1" max="1" width="66.85546875" customWidth="1"/>
    <col min="2" max="4" width="22.140625" customWidth="1"/>
    <col min="5" max="5" width="25.85546875" customWidth="1"/>
    <col min="6" max="6" width="23.85546875" style="29" customWidth="1"/>
    <col min="7" max="7" width="27.28515625" style="7" customWidth="1"/>
    <col min="8" max="42" width="11.42578125" style="7"/>
  </cols>
  <sheetData>
    <row r="1" spans="1:104" x14ac:dyDescent="0.25">
      <c r="A1" s="7"/>
      <c r="B1" s="7"/>
      <c r="C1" s="7"/>
      <c r="D1" s="7"/>
      <c r="E1" s="7"/>
      <c r="F1" s="86"/>
      <c r="G1" s="61"/>
      <c r="H1" s="61"/>
      <c r="I1" s="61"/>
      <c r="J1" s="61"/>
      <c r="K1" s="61"/>
      <c r="L1" s="61"/>
      <c r="M1" s="61"/>
      <c r="N1" s="61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</row>
    <row r="2" spans="1:104" x14ac:dyDescent="0.25">
      <c r="A2" s="7"/>
      <c r="B2" s="7"/>
      <c r="C2" s="7"/>
      <c r="D2" s="7"/>
      <c r="E2" s="7"/>
      <c r="F2" s="86"/>
      <c r="G2" s="61"/>
      <c r="H2" s="61"/>
      <c r="I2" s="61"/>
      <c r="J2" s="61"/>
      <c r="K2" s="61"/>
      <c r="L2" s="61"/>
      <c r="M2" s="61"/>
      <c r="N2" s="61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</row>
    <row r="3" spans="1:104" x14ac:dyDescent="0.25">
      <c r="A3" s="7"/>
      <c r="B3" s="7"/>
      <c r="C3" s="7"/>
      <c r="D3" s="7"/>
      <c r="E3" s="7"/>
      <c r="F3" s="86"/>
      <c r="G3" s="61"/>
      <c r="H3" s="61"/>
      <c r="I3" s="61"/>
      <c r="J3" s="61"/>
      <c r="K3" s="61"/>
      <c r="L3" s="61"/>
      <c r="M3" s="61"/>
      <c r="N3" s="61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</row>
    <row r="4" spans="1:104" ht="29.25" customHeight="1" x14ac:dyDescent="0.35">
      <c r="A4" s="104" t="s">
        <v>13</v>
      </c>
      <c r="B4" s="104"/>
      <c r="C4" s="104"/>
      <c r="D4" s="104"/>
      <c r="E4" s="104"/>
      <c r="F4" s="87"/>
      <c r="G4" s="61"/>
      <c r="H4" s="61"/>
      <c r="I4" s="61"/>
      <c r="J4" s="61"/>
      <c r="K4" s="61"/>
      <c r="L4" s="61"/>
      <c r="M4" s="61"/>
      <c r="N4" s="61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</row>
    <row r="5" spans="1:104" ht="15.75" thickBot="1" x14ac:dyDescent="0.3">
      <c r="A5" s="7"/>
      <c r="B5" s="7"/>
      <c r="C5" s="7"/>
      <c r="D5" s="7"/>
      <c r="E5" s="7"/>
      <c r="F5" s="86"/>
      <c r="G5" s="61"/>
      <c r="H5" s="61"/>
      <c r="I5" s="61"/>
      <c r="J5" s="61"/>
      <c r="K5" s="61"/>
      <c r="L5" s="61"/>
      <c r="M5" s="61"/>
      <c r="N5" s="61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</row>
    <row r="6" spans="1:104" ht="15.75" thickBot="1" x14ac:dyDescent="0.3">
      <c r="A6" s="15" t="s">
        <v>1</v>
      </c>
      <c r="B6" s="16" t="str">
        <f>Personal!B6</f>
        <v>Promoción del talento</v>
      </c>
      <c r="C6" s="16"/>
      <c r="D6" s="16"/>
      <c r="E6" s="17"/>
      <c r="F6" s="86"/>
      <c r="G6" s="61"/>
      <c r="H6" s="61"/>
      <c r="I6" s="61"/>
      <c r="J6" s="61"/>
      <c r="K6" s="61"/>
      <c r="L6" s="61"/>
      <c r="M6" s="61"/>
      <c r="N6" s="61"/>
      <c r="AQ6" s="7"/>
      <c r="AR6" s="7"/>
      <c r="AS6" s="7"/>
      <c r="AT6" s="7"/>
      <c r="AU6" s="7"/>
    </row>
    <row r="7" spans="1:104" ht="15.75" thickBot="1" x14ac:dyDescent="0.3">
      <c r="A7" s="15" t="s">
        <v>30</v>
      </c>
      <c r="B7" s="101" t="str">
        <f>IF(OR(Personal!B7="Elegir",Personal!B7=0), "Insertar en la pestaña Personal", Personal!B7)</f>
        <v>1. Agentes de innovación</v>
      </c>
      <c r="C7" s="101"/>
      <c r="D7" s="101"/>
      <c r="E7" s="106"/>
      <c r="F7" s="86"/>
      <c r="G7" s="61"/>
      <c r="H7" s="61"/>
      <c r="I7" s="61"/>
      <c r="J7" s="61"/>
      <c r="K7" s="61"/>
      <c r="L7" s="61"/>
      <c r="M7" s="61"/>
      <c r="N7" s="61"/>
      <c r="AQ7" s="7"/>
      <c r="AR7" s="7"/>
      <c r="AS7" s="7"/>
      <c r="AT7" s="7"/>
      <c r="AU7" s="7"/>
    </row>
    <row r="8" spans="1:104" ht="15.75" thickBot="1" x14ac:dyDescent="0.3">
      <c r="A8" s="15" t="s">
        <v>70</v>
      </c>
      <c r="B8" s="101" t="str">
        <f>IF(OR(Personal!B8="Elegir",Personal!B8=0), "Insertar en la pestaña Personal", Personal!B8)</f>
        <v>Insertar en la pestaña Personal</v>
      </c>
      <c r="C8" s="101"/>
      <c r="D8" s="101"/>
      <c r="E8" s="106"/>
      <c r="F8" s="86"/>
      <c r="G8" s="61"/>
      <c r="H8" s="61"/>
      <c r="I8" s="61"/>
      <c r="J8" s="61"/>
      <c r="K8" s="61"/>
      <c r="L8" s="61"/>
      <c r="M8" s="61"/>
      <c r="N8" s="61"/>
      <c r="AQ8" s="7"/>
      <c r="AR8" s="7"/>
      <c r="AS8" s="7"/>
      <c r="AT8" s="7"/>
      <c r="AU8" s="7"/>
    </row>
    <row r="9" spans="1:104" ht="15.75" thickBot="1" x14ac:dyDescent="0.3">
      <c r="A9" s="15" t="str">
        <f>+Personal!A9</f>
        <v>Mantenimiento del expediente:</v>
      </c>
      <c r="B9" s="101" t="str">
        <f>+Personal!B9</f>
        <v>INNTA1/xxxx/1</v>
      </c>
      <c r="C9" s="101"/>
      <c r="D9" s="101"/>
      <c r="E9" s="106"/>
      <c r="F9" s="86"/>
      <c r="G9" s="61"/>
      <c r="H9" s="61"/>
      <c r="I9" s="61"/>
      <c r="J9" s="61"/>
      <c r="K9" s="61"/>
      <c r="L9" s="61"/>
      <c r="M9" s="61"/>
      <c r="N9" s="61"/>
      <c r="AQ9" s="7"/>
      <c r="AR9" s="7"/>
      <c r="AS9" s="7"/>
      <c r="AT9" s="7"/>
      <c r="AU9" s="7"/>
    </row>
    <row r="10" spans="1:104" s="7" customFormat="1" ht="15.75" thickBot="1" x14ac:dyDescent="0.3">
      <c r="A10" s="12"/>
      <c r="F10" s="86"/>
      <c r="G10" s="61"/>
      <c r="H10" s="61"/>
      <c r="I10" s="61"/>
      <c r="J10" s="61"/>
      <c r="K10" s="61"/>
      <c r="L10" s="61"/>
      <c r="M10" s="61"/>
      <c r="N10" s="61"/>
    </row>
    <row r="11" spans="1:104" ht="15.75" thickBot="1" x14ac:dyDescent="0.3">
      <c r="A11" s="15" t="s">
        <v>2</v>
      </c>
      <c r="B11" s="101" t="str">
        <f>IF(Personal!B11=0, "Insertar en la pestaña Personal", Personal!B11)</f>
        <v>Insertar en la pestaña Personal</v>
      </c>
      <c r="C11" s="101"/>
      <c r="D11" s="101"/>
      <c r="E11" s="106"/>
      <c r="F11" s="86"/>
      <c r="G11" s="61"/>
      <c r="H11" s="61"/>
      <c r="I11" s="61"/>
      <c r="J11" s="61"/>
      <c r="K11" s="61"/>
      <c r="L11" s="61"/>
      <c r="M11" s="61"/>
      <c r="N11" s="61"/>
      <c r="AQ11" s="7"/>
      <c r="AR11" s="7"/>
      <c r="AS11" s="7"/>
      <c r="AT11" s="7"/>
      <c r="AU11" s="7"/>
    </row>
    <row r="12" spans="1:104" ht="15.75" thickBot="1" x14ac:dyDescent="0.3">
      <c r="A12" s="15" t="s">
        <v>16</v>
      </c>
      <c r="B12" s="101" t="str">
        <f>IF(Personal!B12=0, "Insertar en la pestaña Personal", Personal!B12)</f>
        <v>Insertar en la pestaña Personal</v>
      </c>
      <c r="C12" s="101"/>
      <c r="D12" s="101"/>
      <c r="E12" s="106"/>
      <c r="F12" s="86"/>
      <c r="G12" s="61"/>
      <c r="H12" s="61"/>
      <c r="I12" s="61"/>
      <c r="J12" s="79"/>
      <c r="K12" s="61"/>
      <c r="L12" s="61"/>
      <c r="M12" s="61"/>
      <c r="N12" s="61"/>
      <c r="AQ12" s="7"/>
      <c r="AR12" s="7"/>
      <c r="AS12" s="7"/>
      <c r="AT12" s="7"/>
      <c r="AU12" s="7"/>
    </row>
    <row r="13" spans="1:104" x14ac:dyDescent="0.25">
      <c r="A13" s="7"/>
      <c r="B13" s="7"/>
      <c r="C13" s="7"/>
      <c r="D13" s="7"/>
      <c r="E13" s="7"/>
      <c r="F13" s="86"/>
      <c r="G13" s="61"/>
      <c r="H13" s="61"/>
      <c r="I13" s="61"/>
      <c r="J13" s="61"/>
      <c r="K13" s="61"/>
      <c r="L13" s="61"/>
      <c r="M13" s="61"/>
      <c r="N13" s="61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</row>
    <row r="14" spans="1:104" x14ac:dyDescent="0.25">
      <c r="A14" s="2" t="s">
        <v>8</v>
      </c>
      <c r="B14" s="1" t="s">
        <v>62</v>
      </c>
      <c r="C14" s="1" t="s">
        <v>75</v>
      </c>
      <c r="D14" s="1" t="s">
        <v>80</v>
      </c>
      <c r="E14" s="1" t="s">
        <v>14</v>
      </c>
      <c r="F14" s="86"/>
      <c r="G14" s="61"/>
      <c r="H14" s="61"/>
      <c r="I14" s="61"/>
      <c r="J14" s="61"/>
      <c r="K14" s="61"/>
      <c r="L14" s="61"/>
      <c r="M14" s="61"/>
      <c r="N14" s="61"/>
    </row>
    <row r="15" spans="1:104" ht="18.75" customHeight="1" x14ac:dyDescent="0.25">
      <c r="A15" s="3" t="s">
        <v>19</v>
      </c>
      <c r="B15" s="6">
        <f>Personal!C16</f>
        <v>0</v>
      </c>
      <c r="C15" s="6">
        <f>Personal!D16</f>
        <v>0</v>
      </c>
      <c r="D15" s="6">
        <f>Personal!E16</f>
        <v>0</v>
      </c>
      <c r="E15" s="14">
        <f>+B15+C15+D15</f>
        <v>0</v>
      </c>
      <c r="F15" s="86" t="str">
        <f>IF(E24="Limitado","Limitado condición 1","")</f>
        <v/>
      </c>
      <c r="G15" s="61"/>
      <c r="H15" s="61"/>
      <c r="I15" s="61"/>
      <c r="J15" s="61"/>
      <c r="K15" s="61"/>
      <c r="L15" s="61"/>
      <c r="M15" s="61"/>
      <c r="N15" s="61"/>
    </row>
    <row r="16" spans="1:104" ht="18.75" customHeight="1" x14ac:dyDescent="0.25">
      <c r="A16" s="3" t="s">
        <v>18</v>
      </c>
      <c r="B16" s="6">
        <f>'S. Externos (Consultoría)'!C36</f>
        <v>0</v>
      </c>
      <c r="C16" s="6">
        <f>'S. Externos (Consultoría)'!D36</f>
        <v>0</v>
      </c>
      <c r="D16" s="18">
        <f>'S. Externos (Consultoría)'!E36</f>
        <v>0</v>
      </c>
      <c r="E16" s="14">
        <f t="shared" ref="E16:E19" si="0">+B16+C16+D16</f>
        <v>0</v>
      </c>
      <c r="F16" s="86" t="str">
        <f>IF(E25="Limitado","Limitado condición 2","")</f>
        <v/>
      </c>
      <c r="G16" s="61"/>
      <c r="H16" s="61"/>
      <c r="I16" s="61"/>
      <c r="J16" s="61"/>
      <c r="K16" s="61"/>
      <c r="L16" s="61"/>
      <c r="M16" s="61"/>
      <c r="N16" s="61"/>
    </row>
    <row r="17" spans="1:14" ht="20.25" customHeight="1" x14ac:dyDescent="0.25">
      <c r="A17" s="3" t="s">
        <v>43</v>
      </c>
      <c r="B17" s="6">
        <f>'S. Externos (Formación)'!F37</f>
        <v>0</v>
      </c>
      <c r="C17" s="6">
        <f>'S. Externos (Formación)'!H37</f>
        <v>0</v>
      </c>
      <c r="D17" s="6">
        <f>'S. Externos (Formación)'!J37</f>
        <v>0</v>
      </c>
      <c r="E17" s="14">
        <f>+B17+C17+D17</f>
        <v>0</v>
      </c>
      <c r="F17" s="86" t="str">
        <f>IF(OR(E26="Limitado", E27="Limitado"), "Limitado condición 3 o 4","")</f>
        <v/>
      </c>
      <c r="G17" s="88"/>
      <c r="H17" s="88"/>
      <c r="I17" s="88"/>
      <c r="J17" s="88"/>
      <c r="K17" s="61"/>
      <c r="L17" s="61"/>
      <c r="M17" s="61"/>
      <c r="N17" s="61"/>
    </row>
    <row r="18" spans="1:14" ht="18" customHeight="1" x14ac:dyDescent="0.25">
      <c r="A18" s="3" t="s">
        <v>44</v>
      </c>
      <c r="B18" s="6">
        <f>Desplazamientos!C35</f>
        <v>0</v>
      </c>
      <c r="C18" s="6">
        <f>Desplazamientos!D35</f>
        <v>0</v>
      </c>
      <c r="D18" s="6">
        <f>Desplazamientos!E35</f>
        <v>0</v>
      </c>
      <c r="E18" s="14">
        <f t="shared" si="0"/>
        <v>0</v>
      </c>
      <c r="F18" s="86"/>
      <c r="G18" s="61"/>
      <c r="H18" s="61"/>
      <c r="I18" s="61"/>
      <c r="J18" s="61"/>
      <c r="K18" s="61"/>
      <c r="L18" s="61"/>
      <c r="M18" s="61"/>
      <c r="N18" s="61"/>
    </row>
    <row r="19" spans="1:14" ht="18" customHeight="1" x14ac:dyDescent="0.25">
      <c r="A19" s="3" t="s">
        <v>20</v>
      </c>
      <c r="B19" s="6">
        <f>Auditoría!F14</f>
        <v>0</v>
      </c>
      <c r="C19" s="6">
        <f>Auditoría!G14</f>
        <v>0</v>
      </c>
      <c r="D19" s="6">
        <f>Auditoría!H14</f>
        <v>0</v>
      </c>
      <c r="E19" s="14">
        <f t="shared" si="0"/>
        <v>0</v>
      </c>
      <c r="F19" s="86" t="str">
        <f>IF(E28="Limitado","Limitado condición 5","")</f>
        <v/>
      </c>
      <c r="G19" s="61"/>
      <c r="H19" s="61"/>
      <c r="I19" s="61"/>
      <c r="J19" s="61"/>
      <c r="K19" s="61"/>
      <c r="L19" s="61"/>
      <c r="M19" s="61"/>
      <c r="N19" s="61"/>
    </row>
    <row r="20" spans="1:14" x14ac:dyDescent="0.25">
      <c r="A20" s="36" t="s">
        <v>15</v>
      </c>
      <c r="B20" s="37">
        <f>SUM(B15:B19)</f>
        <v>0</v>
      </c>
      <c r="C20" s="37">
        <f>SUM(C15:C19)</f>
        <v>0</v>
      </c>
      <c r="D20" s="37">
        <f>SUM(D15:D19)</f>
        <v>0</v>
      </c>
      <c r="E20" s="37">
        <f>SUM(E15:E19)</f>
        <v>0</v>
      </c>
      <c r="F20" s="86" t="str">
        <f>IF(OR(E24="Limitado",E25="Limitado",E27="Limitado", E26="Limitado",E28="Limitado"), "Limitado","")</f>
        <v/>
      </c>
      <c r="G20" s="61"/>
      <c r="H20" s="61"/>
      <c r="I20" s="61"/>
      <c r="J20" s="61"/>
      <c r="K20" s="61"/>
      <c r="L20" s="61"/>
      <c r="M20" s="61"/>
      <c r="N20" s="61"/>
    </row>
    <row r="21" spans="1:14" s="7" customFormat="1" ht="8.25" customHeight="1" x14ac:dyDescent="0.25">
      <c r="A21" s="8"/>
      <c r="B21" s="8"/>
      <c r="C21" s="8"/>
      <c r="D21" s="8"/>
      <c r="E21" s="8"/>
      <c r="F21" s="86"/>
      <c r="G21" s="80"/>
      <c r="H21" s="61"/>
      <c r="I21" s="61"/>
      <c r="J21" s="61"/>
      <c r="K21" s="61"/>
      <c r="L21" s="61"/>
      <c r="M21" s="61"/>
      <c r="N21" s="61"/>
    </row>
    <row r="22" spans="1:14" s="7" customFormat="1" x14ac:dyDescent="0.25">
      <c r="A22" s="19"/>
      <c r="B22" s="9"/>
      <c r="C22" s="9"/>
      <c r="D22" s="9"/>
      <c r="E22" s="9"/>
      <c r="F22" s="86"/>
      <c r="G22" s="80"/>
      <c r="H22" s="61"/>
      <c r="I22" s="61"/>
      <c r="J22" s="61"/>
      <c r="K22" s="61"/>
      <c r="L22" s="61"/>
      <c r="M22" s="61"/>
      <c r="N22" s="61"/>
    </row>
    <row r="23" spans="1:14" s="7" customFormat="1" ht="15.75" thickBot="1" x14ac:dyDescent="0.3">
      <c r="A23" s="9"/>
      <c r="B23" s="9"/>
      <c r="C23" s="9"/>
      <c r="D23" s="9"/>
      <c r="E23" s="9"/>
      <c r="F23" s="86"/>
      <c r="G23" s="80"/>
      <c r="H23" s="61"/>
      <c r="I23" s="61"/>
      <c r="J23" s="61"/>
      <c r="K23" s="61"/>
      <c r="L23" s="61"/>
      <c r="M23" s="61"/>
      <c r="N23" s="61"/>
    </row>
    <row r="24" spans="1:14" ht="20.25" customHeight="1" thickBot="1" x14ac:dyDescent="0.3">
      <c r="A24" s="127" t="s">
        <v>46</v>
      </c>
      <c r="B24" s="128"/>
      <c r="C24" s="128"/>
      <c r="D24" s="4" t="s">
        <v>23</v>
      </c>
      <c r="E24" s="5" t="str">
        <f>IF(OR(Personal!C17="Limitado*", Personal!D17="Limitado*", Personal!E17="Limitado*"), "Limitado", "Ok")</f>
        <v>Ok</v>
      </c>
      <c r="F24" s="86"/>
      <c r="G24" s="61"/>
      <c r="H24" s="61"/>
      <c r="I24" s="61"/>
      <c r="J24" s="61"/>
      <c r="K24" s="61"/>
      <c r="L24" s="61"/>
      <c r="M24" s="61"/>
      <c r="N24" s="61"/>
    </row>
    <row r="25" spans="1:14" ht="33.75" customHeight="1" thickBot="1" x14ac:dyDescent="0.3">
      <c r="A25" s="129" t="s">
        <v>47</v>
      </c>
      <c r="B25" s="130"/>
      <c r="C25" s="131"/>
      <c r="D25" s="4" t="s">
        <v>24</v>
      </c>
      <c r="E25" s="5" t="str">
        <f>IF(OR('S. Externos (Consultoría)'!C37="Limitado*",'S. Externos (Consultoría)'!D37="Limitado*", 'S. Externos (Consultoría)'!E37="Limitado*"), "Limitado", "Ok")</f>
        <v>Ok</v>
      </c>
      <c r="F25" s="86"/>
      <c r="G25" s="61"/>
      <c r="H25" s="61"/>
      <c r="I25" s="61"/>
      <c r="J25" s="61"/>
      <c r="K25" s="61"/>
      <c r="L25" s="61"/>
      <c r="M25" s="61"/>
      <c r="N25" s="61"/>
    </row>
    <row r="26" spans="1:14" ht="33.75" customHeight="1" thickBot="1" x14ac:dyDescent="0.3">
      <c r="A26" s="129" t="s">
        <v>55</v>
      </c>
      <c r="B26" s="130"/>
      <c r="C26" s="131"/>
      <c r="D26" s="4" t="s">
        <v>25</v>
      </c>
      <c r="E26" s="5" t="str">
        <f>IF(OR('S. Externos (Formación)'!F38="Limitado*",'S. Externos (Formación)'!H38="Limitado*", 'S. Externos (Formación)'!J38="Limitado*"), "Limitado", "Ok")</f>
        <v>Ok</v>
      </c>
      <c r="F26" s="86"/>
      <c r="G26" s="61"/>
      <c r="H26" s="61"/>
      <c r="I26" s="61"/>
      <c r="J26" s="61"/>
      <c r="K26" s="61"/>
      <c r="L26" s="61"/>
      <c r="M26" s="61"/>
      <c r="N26" s="61"/>
    </row>
    <row r="27" spans="1:14" ht="33.75" customHeight="1" thickBot="1" x14ac:dyDescent="0.3">
      <c r="A27" s="129" t="s">
        <v>69</v>
      </c>
      <c r="B27" s="130"/>
      <c r="C27" s="131"/>
      <c r="D27" s="4" t="s">
        <v>51</v>
      </c>
      <c r="E27" s="5" t="str">
        <f>IF(COUNTIF('S. Externos (Formación)'!$C$14:'S. Externos (Formación)'!$C$270,"&gt;90")&gt;0,"Limitado","OK")</f>
        <v>OK</v>
      </c>
      <c r="F27" s="86"/>
      <c r="G27" s="61"/>
      <c r="H27" s="61"/>
      <c r="I27" s="61"/>
      <c r="J27" s="61"/>
      <c r="K27" s="61"/>
      <c r="L27" s="61"/>
      <c r="M27" s="61"/>
      <c r="N27" s="61"/>
    </row>
    <row r="28" spans="1:14" ht="32.25" customHeight="1" thickBot="1" x14ac:dyDescent="0.3">
      <c r="A28" s="124" t="s">
        <v>54</v>
      </c>
      <c r="B28" s="125"/>
      <c r="C28" s="126"/>
      <c r="D28" s="4" t="s">
        <v>53</v>
      </c>
      <c r="E28" s="5" t="str">
        <f>IF(OR(Auditoría!C14&gt;1400,Auditoría!D14&gt;1400,Auditoría!E14&gt;1400),"Limitado","Ok")</f>
        <v>Ok</v>
      </c>
      <c r="F28" s="86"/>
      <c r="G28" s="61"/>
      <c r="H28" s="61"/>
      <c r="I28" s="61"/>
      <c r="J28" s="61"/>
      <c r="K28" s="61"/>
      <c r="L28" s="61"/>
      <c r="M28" s="61"/>
      <c r="N28" s="61"/>
    </row>
    <row r="29" spans="1:14" s="7" customFormat="1" ht="8.25" customHeight="1" thickBot="1" x14ac:dyDescent="0.3">
      <c r="A29" s="11"/>
      <c r="B29" s="10"/>
      <c r="C29" s="10"/>
      <c r="D29" s="10"/>
      <c r="E29" s="10"/>
      <c r="F29" s="86"/>
      <c r="G29" s="61"/>
      <c r="H29" s="61"/>
      <c r="I29" s="61"/>
      <c r="J29" s="61"/>
      <c r="K29" s="61"/>
      <c r="L29" s="61"/>
      <c r="M29" s="61"/>
      <c r="N29" s="61"/>
    </row>
    <row r="30" spans="1:14" ht="70.5" customHeight="1" thickBot="1" x14ac:dyDescent="0.3">
      <c r="A30" s="121" t="s">
        <v>57</v>
      </c>
      <c r="B30" s="122"/>
      <c r="C30" s="122"/>
      <c r="D30" s="122"/>
      <c r="E30" s="123"/>
      <c r="F30" s="89"/>
      <c r="G30" s="90"/>
      <c r="H30" s="61"/>
      <c r="I30" s="61"/>
      <c r="J30" s="61"/>
      <c r="K30" s="61"/>
      <c r="L30" s="61"/>
      <c r="M30" s="61"/>
      <c r="N30" s="61"/>
    </row>
    <row r="31" spans="1:14" s="7" customFormat="1" x14ac:dyDescent="0.25">
      <c r="F31" s="28"/>
    </row>
    <row r="32" spans="1:14" s="7" customFormat="1" x14ac:dyDescent="0.25">
      <c r="F32" s="28"/>
    </row>
    <row r="33" spans="3:6" s="7" customFormat="1" x14ac:dyDescent="0.25">
      <c r="F33" s="28"/>
    </row>
    <row r="34" spans="3:6" s="7" customFormat="1" x14ac:dyDescent="0.25">
      <c r="F34" s="28"/>
    </row>
    <row r="35" spans="3:6" s="7" customFormat="1" x14ac:dyDescent="0.25">
      <c r="F35" s="28"/>
    </row>
    <row r="36" spans="3:6" s="7" customFormat="1" x14ac:dyDescent="0.25">
      <c r="F36" s="29"/>
    </row>
    <row r="37" spans="3:6" s="7" customFormat="1" x14ac:dyDescent="0.25">
      <c r="F37" s="29"/>
    </row>
    <row r="38" spans="3:6" s="7" customFormat="1" x14ac:dyDescent="0.25">
      <c r="F38" s="29"/>
    </row>
    <row r="39" spans="3:6" s="7" customFormat="1" x14ac:dyDescent="0.25">
      <c r="F39" s="29"/>
    </row>
    <row r="40" spans="3:6" s="7" customFormat="1" x14ac:dyDescent="0.25">
      <c r="C40" s="30"/>
      <c r="F40" s="29"/>
    </row>
    <row r="41" spans="3:6" s="7" customFormat="1" x14ac:dyDescent="0.25">
      <c r="F41" s="29"/>
    </row>
    <row r="42" spans="3:6" s="7" customFormat="1" x14ac:dyDescent="0.25">
      <c r="F42" s="29"/>
    </row>
    <row r="43" spans="3:6" s="7" customFormat="1" x14ac:dyDescent="0.25">
      <c r="F43" s="29"/>
    </row>
    <row r="44" spans="3:6" s="7" customFormat="1" x14ac:dyDescent="0.25">
      <c r="F44" s="29"/>
    </row>
    <row r="45" spans="3:6" s="7" customFormat="1" x14ac:dyDescent="0.25">
      <c r="F45" s="29"/>
    </row>
    <row r="46" spans="3:6" s="7" customFormat="1" x14ac:dyDescent="0.25">
      <c r="F46" s="29"/>
    </row>
    <row r="47" spans="3:6" s="7" customFormat="1" x14ac:dyDescent="0.25">
      <c r="F47" s="29"/>
    </row>
    <row r="48" spans="3:6" s="7" customFormat="1" x14ac:dyDescent="0.25">
      <c r="F48" s="29"/>
    </row>
    <row r="49" spans="6:6" s="7" customFormat="1" x14ac:dyDescent="0.25">
      <c r="F49" s="29"/>
    </row>
    <row r="50" spans="6:6" s="7" customFormat="1" x14ac:dyDescent="0.25">
      <c r="F50" s="29"/>
    </row>
    <row r="51" spans="6:6" s="7" customFormat="1" x14ac:dyDescent="0.25">
      <c r="F51" s="29"/>
    </row>
    <row r="52" spans="6:6" s="7" customFormat="1" x14ac:dyDescent="0.25">
      <c r="F52" s="29"/>
    </row>
    <row r="53" spans="6:6" s="7" customFormat="1" x14ac:dyDescent="0.25">
      <c r="F53" s="29"/>
    </row>
    <row r="54" spans="6:6" s="7" customFormat="1" x14ac:dyDescent="0.25">
      <c r="F54" s="29"/>
    </row>
    <row r="55" spans="6:6" s="7" customFormat="1" x14ac:dyDescent="0.25">
      <c r="F55" s="29"/>
    </row>
    <row r="56" spans="6:6" s="7" customFormat="1" x14ac:dyDescent="0.25">
      <c r="F56" s="29"/>
    </row>
    <row r="57" spans="6:6" s="7" customFormat="1" x14ac:dyDescent="0.25">
      <c r="F57" s="29"/>
    </row>
    <row r="58" spans="6:6" s="7" customFormat="1" x14ac:dyDescent="0.25">
      <c r="F58" s="29"/>
    </row>
    <row r="59" spans="6:6" s="7" customFormat="1" x14ac:dyDescent="0.25">
      <c r="F59" s="29"/>
    </row>
    <row r="60" spans="6:6" s="7" customFormat="1" x14ac:dyDescent="0.25">
      <c r="F60" s="29"/>
    </row>
    <row r="61" spans="6:6" s="7" customFormat="1" x14ac:dyDescent="0.25">
      <c r="F61" s="29"/>
    </row>
    <row r="62" spans="6:6" s="7" customFormat="1" x14ac:dyDescent="0.25">
      <c r="F62" s="29"/>
    </row>
    <row r="63" spans="6:6" s="7" customFormat="1" x14ac:dyDescent="0.25">
      <c r="F63" s="29"/>
    </row>
    <row r="64" spans="6:6" s="7" customFormat="1" x14ac:dyDescent="0.25">
      <c r="F64" s="29"/>
    </row>
    <row r="65" spans="6:6" s="7" customFormat="1" x14ac:dyDescent="0.25">
      <c r="F65" s="29"/>
    </row>
    <row r="66" spans="6:6" s="7" customFormat="1" x14ac:dyDescent="0.25">
      <c r="F66" s="29"/>
    </row>
    <row r="67" spans="6:6" s="7" customFormat="1" x14ac:dyDescent="0.25">
      <c r="F67" s="29"/>
    </row>
    <row r="68" spans="6:6" s="7" customFormat="1" x14ac:dyDescent="0.25">
      <c r="F68" s="29"/>
    </row>
    <row r="69" spans="6:6" s="7" customFormat="1" x14ac:dyDescent="0.25">
      <c r="F69" s="29"/>
    </row>
    <row r="70" spans="6:6" s="7" customFormat="1" x14ac:dyDescent="0.25">
      <c r="F70" s="29"/>
    </row>
    <row r="71" spans="6:6" s="7" customFormat="1" x14ac:dyDescent="0.25">
      <c r="F71" s="29"/>
    </row>
    <row r="72" spans="6:6" s="7" customFormat="1" x14ac:dyDescent="0.25">
      <c r="F72" s="29"/>
    </row>
    <row r="73" spans="6:6" s="7" customFormat="1" x14ac:dyDescent="0.25">
      <c r="F73" s="29"/>
    </row>
    <row r="74" spans="6:6" s="7" customFormat="1" x14ac:dyDescent="0.25">
      <c r="F74" s="29"/>
    </row>
    <row r="75" spans="6:6" s="7" customFormat="1" x14ac:dyDescent="0.25">
      <c r="F75" s="29"/>
    </row>
    <row r="76" spans="6:6" s="7" customFormat="1" x14ac:dyDescent="0.25">
      <c r="F76" s="29"/>
    </row>
    <row r="77" spans="6:6" s="7" customFormat="1" x14ac:dyDescent="0.25">
      <c r="F77" s="29"/>
    </row>
    <row r="78" spans="6:6" s="7" customFormat="1" x14ac:dyDescent="0.25">
      <c r="F78" s="29"/>
    </row>
    <row r="79" spans="6:6" s="7" customFormat="1" x14ac:dyDescent="0.25">
      <c r="F79" s="29"/>
    </row>
    <row r="80" spans="6:6" s="7" customFormat="1" x14ac:dyDescent="0.25">
      <c r="F80" s="29"/>
    </row>
    <row r="81" spans="6:6" s="7" customFormat="1" x14ac:dyDescent="0.25">
      <c r="F81" s="29"/>
    </row>
    <row r="82" spans="6:6" s="7" customFormat="1" x14ac:dyDescent="0.25">
      <c r="F82" s="29"/>
    </row>
    <row r="83" spans="6:6" s="7" customFormat="1" x14ac:dyDescent="0.25">
      <c r="F83" s="29"/>
    </row>
    <row r="84" spans="6:6" s="7" customFormat="1" x14ac:dyDescent="0.25">
      <c r="F84" s="29"/>
    </row>
    <row r="85" spans="6:6" s="7" customFormat="1" x14ac:dyDescent="0.25">
      <c r="F85" s="29"/>
    </row>
    <row r="86" spans="6:6" s="7" customFormat="1" x14ac:dyDescent="0.25">
      <c r="F86" s="29"/>
    </row>
    <row r="87" spans="6:6" s="7" customFormat="1" x14ac:dyDescent="0.25">
      <c r="F87" s="29"/>
    </row>
    <row r="88" spans="6:6" s="7" customFormat="1" x14ac:dyDescent="0.25">
      <c r="F88" s="29"/>
    </row>
    <row r="89" spans="6:6" s="7" customFormat="1" x14ac:dyDescent="0.25">
      <c r="F89" s="29"/>
    </row>
    <row r="90" spans="6:6" s="7" customFormat="1" x14ac:dyDescent="0.25">
      <c r="F90" s="29"/>
    </row>
    <row r="91" spans="6:6" s="7" customFormat="1" x14ac:dyDescent="0.25">
      <c r="F91" s="29"/>
    </row>
    <row r="92" spans="6:6" s="7" customFormat="1" x14ac:dyDescent="0.25">
      <c r="F92" s="29"/>
    </row>
    <row r="93" spans="6:6" s="7" customFormat="1" x14ac:dyDescent="0.25">
      <c r="F93" s="29"/>
    </row>
    <row r="94" spans="6:6" s="7" customFormat="1" x14ac:dyDescent="0.25">
      <c r="F94" s="29"/>
    </row>
    <row r="95" spans="6:6" s="7" customFormat="1" x14ac:dyDescent="0.25">
      <c r="F95" s="29"/>
    </row>
    <row r="96" spans="6:6" s="7" customFormat="1" x14ac:dyDescent="0.25">
      <c r="F96" s="29"/>
    </row>
    <row r="97" spans="6:6" s="7" customFormat="1" x14ac:dyDescent="0.25">
      <c r="F97" s="29"/>
    </row>
    <row r="98" spans="6:6" s="7" customFormat="1" x14ac:dyDescent="0.25">
      <c r="F98" s="29"/>
    </row>
    <row r="99" spans="6:6" s="7" customFormat="1" x14ac:dyDescent="0.25">
      <c r="F99" s="29"/>
    </row>
    <row r="100" spans="6:6" s="7" customFormat="1" x14ac:dyDescent="0.25">
      <c r="F100" s="29"/>
    </row>
    <row r="101" spans="6:6" s="7" customFormat="1" x14ac:dyDescent="0.25">
      <c r="F101" s="29"/>
    </row>
    <row r="102" spans="6:6" s="7" customFormat="1" x14ac:dyDescent="0.25">
      <c r="F102" s="29"/>
    </row>
    <row r="103" spans="6:6" s="7" customFormat="1" x14ac:dyDescent="0.25">
      <c r="F103" s="29"/>
    </row>
    <row r="104" spans="6:6" s="7" customFormat="1" x14ac:dyDescent="0.25">
      <c r="F104" s="29"/>
    </row>
    <row r="105" spans="6:6" s="7" customFormat="1" x14ac:dyDescent="0.25">
      <c r="F105" s="29"/>
    </row>
    <row r="106" spans="6:6" s="7" customFormat="1" x14ac:dyDescent="0.25">
      <c r="F106" s="29"/>
    </row>
    <row r="107" spans="6:6" s="7" customFormat="1" x14ac:dyDescent="0.25">
      <c r="F107" s="29"/>
    </row>
    <row r="108" spans="6:6" s="7" customFormat="1" x14ac:dyDescent="0.25">
      <c r="F108" s="29"/>
    </row>
    <row r="109" spans="6:6" s="7" customFormat="1" x14ac:dyDescent="0.25">
      <c r="F109" s="29"/>
    </row>
    <row r="110" spans="6:6" s="7" customFormat="1" x14ac:dyDescent="0.25">
      <c r="F110" s="29"/>
    </row>
    <row r="111" spans="6:6" s="7" customFormat="1" x14ac:dyDescent="0.25">
      <c r="F111" s="29"/>
    </row>
    <row r="112" spans="6:6" s="7" customFormat="1" x14ac:dyDescent="0.25">
      <c r="F112" s="29"/>
    </row>
    <row r="113" spans="6:6" s="7" customFormat="1" x14ac:dyDescent="0.25">
      <c r="F113" s="29"/>
    </row>
    <row r="114" spans="6:6" s="7" customFormat="1" x14ac:dyDescent="0.25">
      <c r="F114" s="29"/>
    </row>
    <row r="115" spans="6:6" s="7" customFormat="1" x14ac:dyDescent="0.25">
      <c r="F115" s="29"/>
    </row>
    <row r="116" spans="6:6" s="7" customFormat="1" x14ac:dyDescent="0.25">
      <c r="F116" s="29"/>
    </row>
    <row r="117" spans="6:6" s="7" customFormat="1" x14ac:dyDescent="0.25">
      <c r="F117" s="29"/>
    </row>
    <row r="118" spans="6:6" s="7" customFormat="1" x14ac:dyDescent="0.25">
      <c r="F118" s="29"/>
    </row>
    <row r="119" spans="6:6" s="7" customFormat="1" x14ac:dyDescent="0.25">
      <c r="F119" s="29"/>
    </row>
    <row r="120" spans="6:6" s="7" customFormat="1" x14ac:dyDescent="0.25">
      <c r="F120" s="29"/>
    </row>
    <row r="121" spans="6:6" s="7" customFormat="1" x14ac:dyDescent="0.25">
      <c r="F121" s="29"/>
    </row>
    <row r="122" spans="6:6" s="7" customFormat="1" x14ac:dyDescent="0.25">
      <c r="F122" s="29"/>
    </row>
    <row r="123" spans="6:6" s="7" customFormat="1" x14ac:dyDescent="0.25">
      <c r="F123" s="29"/>
    </row>
    <row r="124" spans="6:6" s="7" customFormat="1" x14ac:dyDescent="0.25">
      <c r="F124" s="29"/>
    </row>
    <row r="125" spans="6:6" s="7" customFormat="1" x14ac:dyDescent="0.25">
      <c r="F125" s="29"/>
    </row>
    <row r="126" spans="6:6" s="7" customFormat="1" x14ac:dyDescent="0.25">
      <c r="F126" s="29"/>
    </row>
    <row r="127" spans="6:6" s="7" customFormat="1" x14ac:dyDescent="0.25">
      <c r="F127" s="29"/>
    </row>
    <row r="128" spans="6:6" s="7" customFormat="1" x14ac:dyDescent="0.25">
      <c r="F128" s="29"/>
    </row>
    <row r="129" spans="6:6" s="7" customFormat="1" x14ac:dyDescent="0.25">
      <c r="F129" s="29"/>
    </row>
    <row r="130" spans="6:6" s="7" customFormat="1" x14ac:dyDescent="0.25">
      <c r="F130" s="29"/>
    </row>
    <row r="131" spans="6:6" s="7" customFormat="1" x14ac:dyDescent="0.25">
      <c r="F131" s="29"/>
    </row>
    <row r="132" spans="6:6" s="7" customFormat="1" x14ac:dyDescent="0.25">
      <c r="F132" s="29"/>
    </row>
    <row r="133" spans="6:6" s="7" customFormat="1" x14ac:dyDescent="0.25">
      <c r="F133" s="29"/>
    </row>
    <row r="134" spans="6:6" s="7" customFormat="1" x14ac:dyDescent="0.25">
      <c r="F134" s="29"/>
    </row>
    <row r="135" spans="6:6" s="7" customFormat="1" x14ac:dyDescent="0.25">
      <c r="F135" s="29"/>
    </row>
    <row r="136" spans="6:6" s="7" customFormat="1" x14ac:dyDescent="0.25">
      <c r="F136" s="29"/>
    </row>
    <row r="137" spans="6:6" s="7" customFormat="1" x14ac:dyDescent="0.25">
      <c r="F137" s="29"/>
    </row>
    <row r="138" spans="6:6" s="7" customFormat="1" x14ac:dyDescent="0.25">
      <c r="F138" s="29"/>
    </row>
    <row r="139" spans="6:6" s="7" customFormat="1" x14ac:dyDescent="0.25">
      <c r="F139" s="29"/>
    </row>
    <row r="140" spans="6:6" s="7" customFormat="1" x14ac:dyDescent="0.25">
      <c r="F140" s="29"/>
    </row>
    <row r="141" spans="6:6" s="7" customFormat="1" x14ac:dyDescent="0.25">
      <c r="F141" s="29"/>
    </row>
    <row r="142" spans="6:6" s="7" customFormat="1" x14ac:dyDescent="0.25">
      <c r="F142" s="29"/>
    </row>
    <row r="143" spans="6:6" s="7" customFormat="1" x14ac:dyDescent="0.25">
      <c r="F143" s="29"/>
    </row>
    <row r="144" spans="6:6" s="7" customFormat="1" x14ac:dyDescent="0.25">
      <c r="F144" s="29"/>
    </row>
    <row r="145" spans="6:6" s="7" customFormat="1" x14ac:dyDescent="0.25">
      <c r="F145" s="29"/>
    </row>
    <row r="146" spans="6:6" s="7" customFormat="1" x14ac:dyDescent="0.25">
      <c r="F146" s="29"/>
    </row>
    <row r="147" spans="6:6" s="7" customFormat="1" x14ac:dyDescent="0.25">
      <c r="F147" s="29"/>
    </row>
    <row r="148" spans="6:6" s="7" customFormat="1" x14ac:dyDescent="0.25">
      <c r="F148" s="29"/>
    </row>
    <row r="149" spans="6:6" s="7" customFormat="1" x14ac:dyDescent="0.25">
      <c r="F149" s="29"/>
    </row>
    <row r="150" spans="6:6" s="7" customFormat="1" x14ac:dyDescent="0.25">
      <c r="F150" s="29"/>
    </row>
    <row r="151" spans="6:6" s="7" customFormat="1" x14ac:dyDescent="0.25">
      <c r="F151" s="29"/>
    </row>
    <row r="152" spans="6:6" s="7" customFormat="1" x14ac:dyDescent="0.25">
      <c r="F152" s="29"/>
    </row>
    <row r="153" spans="6:6" s="7" customFormat="1" x14ac:dyDescent="0.25">
      <c r="F153" s="29"/>
    </row>
    <row r="154" spans="6:6" s="7" customFormat="1" x14ac:dyDescent="0.25">
      <c r="F154" s="29"/>
    </row>
    <row r="155" spans="6:6" s="7" customFormat="1" x14ac:dyDescent="0.25">
      <c r="F155" s="29"/>
    </row>
    <row r="156" spans="6:6" s="7" customFormat="1" x14ac:dyDescent="0.25">
      <c r="F156" s="29"/>
    </row>
    <row r="157" spans="6:6" s="7" customFormat="1" x14ac:dyDescent="0.25">
      <c r="F157" s="29"/>
    </row>
    <row r="158" spans="6:6" s="7" customFormat="1" x14ac:dyDescent="0.25">
      <c r="F158" s="29"/>
    </row>
    <row r="159" spans="6:6" s="7" customFormat="1" x14ac:dyDescent="0.25">
      <c r="F159" s="29"/>
    </row>
    <row r="160" spans="6:6" s="7" customFormat="1" x14ac:dyDescent="0.25">
      <c r="F160" s="29"/>
    </row>
    <row r="161" spans="6:6" s="7" customFormat="1" x14ac:dyDescent="0.25">
      <c r="F161" s="29"/>
    </row>
    <row r="162" spans="6:6" s="7" customFormat="1" x14ac:dyDescent="0.25">
      <c r="F162" s="29"/>
    </row>
    <row r="163" spans="6:6" s="7" customFormat="1" x14ac:dyDescent="0.25">
      <c r="F163" s="29"/>
    </row>
    <row r="164" spans="6:6" s="7" customFormat="1" x14ac:dyDescent="0.25">
      <c r="F164" s="29"/>
    </row>
    <row r="165" spans="6:6" s="7" customFormat="1" x14ac:dyDescent="0.25">
      <c r="F165" s="29"/>
    </row>
    <row r="166" spans="6:6" s="7" customFormat="1" x14ac:dyDescent="0.25">
      <c r="F166" s="29"/>
    </row>
    <row r="167" spans="6:6" s="7" customFormat="1" x14ac:dyDescent="0.25">
      <c r="F167" s="29"/>
    </row>
    <row r="168" spans="6:6" s="7" customFormat="1" x14ac:dyDescent="0.25">
      <c r="F168" s="29"/>
    </row>
    <row r="169" spans="6:6" s="7" customFormat="1" x14ac:dyDescent="0.25">
      <c r="F169" s="29"/>
    </row>
    <row r="170" spans="6:6" s="7" customFormat="1" x14ac:dyDescent="0.25">
      <c r="F170" s="29"/>
    </row>
    <row r="171" spans="6:6" s="7" customFormat="1" x14ac:dyDescent="0.25">
      <c r="F171" s="29"/>
    </row>
    <row r="172" spans="6:6" s="7" customFormat="1" x14ac:dyDescent="0.25">
      <c r="F172" s="29"/>
    </row>
    <row r="173" spans="6:6" s="7" customFormat="1" x14ac:dyDescent="0.25">
      <c r="F173" s="29"/>
    </row>
    <row r="174" spans="6:6" s="7" customFormat="1" x14ac:dyDescent="0.25">
      <c r="F174" s="29"/>
    </row>
    <row r="175" spans="6:6" s="7" customFormat="1" x14ac:dyDescent="0.25">
      <c r="F175" s="29"/>
    </row>
    <row r="176" spans="6:6" s="7" customFormat="1" x14ac:dyDescent="0.25">
      <c r="F176" s="29"/>
    </row>
    <row r="177" spans="6:6" s="7" customFormat="1" x14ac:dyDescent="0.25">
      <c r="F177" s="29"/>
    </row>
    <row r="178" spans="6:6" s="7" customFormat="1" x14ac:dyDescent="0.25">
      <c r="F178" s="29"/>
    </row>
    <row r="179" spans="6:6" s="7" customFormat="1" x14ac:dyDescent="0.25">
      <c r="F179" s="29"/>
    </row>
    <row r="180" spans="6:6" s="7" customFormat="1" x14ac:dyDescent="0.25">
      <c r="F180" s="29"/>
    </row>
    <row r="181" spans="6:6" s="7" customFormat="1" x14ac:dyDescent="0.25">
      <c r="F181" s="29"/>
    </row>
    <row r="182" spans="6:6" s="7" customFormat="1" x14ac:dyDescent="0.25">
      <c r="F182" s="29"/>
    </row>
    <row r="183" spans="6:6" s="7" customFormat="1" x14ac:dyDescent="0.25">
      <c r="F183" s="29"/>
    </row>
    <row r="184" spans="6:6" s="7" customFormat="1" x14ac:dyDescent="0.25">
      <c r="F184" s="29"/>
    </row>
    <row r="185" spans="6:6" s="7" customFormat="1" x14ac:dyDescent="0.25">
      <c r="F185" s="29"/>
    </row>
    <row r="186" spans="6:6" s="7" customFormat="1" x14ac:dyDescent="0.25">
      <c r="F186" s="29"/>
    </row>
    <row r="187" spans="6:6" s="7" customFormat="1" x14ac:dyDescent="0.25">
      <c r="F187" s="29"/>
    </row>
    <row r="188" spans="6:6" s="7" customFormat="1" x14ac:dyDescent="0.25">
      <c r="F188" s="29"/>
    </row>
    <row r="189" spans="6:6" s="7" customFormat="1" x14ac:dyDescent="0.25">
      <c r="F189" s="29"/>
    </row>
    <row r="190" spans="6:6" s="7" customFormat="1" x14ac:dyDescent="0.25">
      <c r="F190" s="29"/>
    </row>
    <row r="191" spans="6:6" s="7" customFormat="1" x14ac:dyDescent="0.25">
      <c r="F191" s="29"/>
    </row>
    <row r="192" spans="6:6" s="7" customFormat="1" x14ac:dyDescent="0.25">
      <c r="F192" s="29"/>
    </row>
    <row r="193" spans="6:6" s="7" customFormat="1" x14ac:dyDescent="0.25">
      <c r="F193" s="29"/>
    </row>
    <row r="194" spans="6:6" s="7" customFormat="1" x14ac:dyDescent="0.25">
      <c r="F194" s="29"/>
    </row>
    <row r="195" spans="6:6" s="7" customFormat="1" x14ac:dyDescent="0.25">
      <c r="F195" s="29"/>
    </row>
    <row r="196" spans="6:6" s="7" customFormat="1" x14ac:dyDescent="0.25">
      <c r="F196" s="29"/>
    </row>
    <row r="197" spans="6:6" s="7" customFormat="1" x14ac:dyDescent="0.25">
      <c r="F197" s="29"/>
    </row>
    <row r="198" spans="6:6" s="7" customFormat="1" x14ac:dyDescent="0.25">
      <c r="F198" s="29"/>
    </row>
    <row r="199" spans="6:6" s="7" customFormat="1" x14ac:dyDescent="0.25">
      <c r="F199" s="29"/>
    </row>
    <row r="200" spans="6:6" s="7" customFormat="1" x14ac:dyDescent="0.25">
      <c r="F200" s="29"/>
    </row>
    <row r="201" spans="6:6" s="7" customFormat="1" x14ac:dyDescent="0.25">
      <c r="F201" s="29"/>
    </row>
    <row r="202" spans="6:6" s="7" customFormat="1" x14ac:dyDescent="0.25">
      <c r="F202" s="29"/>
    </row>
    <row r="203" spans="6:6" s="7" customFormat="1" x14ac:dyDescent="0.25">
      <c r="F203" s="29"/>
    </row>
    <row r="204" spans="6:6" s="7" customFormat="1" x14ac:dyDescent="0.25">
      <c r="F204" s="29"/>
    </row>
    <row r="205" spans="6:6" s="7" customFormat="1" x14ac:dyDescent="0.25">
      <c r="F205" s="29"/>
    </row>
    <row r="206" spans="6:6" s="7" customFormat="1" x14ac:dyDescent="0.25">
      <c r="F206" s="29"/>
    </row>
    <row r="207" spans="6:6" s="7" customFormat="1" x14ac:dyDescent="0.25">
      <c r="F207" s="29"/>
    </row>
    <row r="208" spans="6:6" s="7" customFormat="1" x14ac:dyDescent="0.25">
      <c r="F208" s="29"/>
    </row>
    <row r="209" spans="6:6" s="7" customFormat="1" x14ac:dyDescent="0.25">
      <c r="F209" s="29"/>
    </row>
    <row r="210" spans="6:6" s="7" customFormat="1" x14ac:dyDescent="0.25">
      <c r="F210" s="29"/>
    </row>
    <row r="211" spans="6:6" s="7" customFormat="1" x14ac:dyDescent="0.25">
      <c r="F211" s="29"/>
    </row>
    <row r="212" spans="6:6" s="7" customFormat="1" x14ac:dyDescent="0.25">
      <c r="F212" s="29"/>
    </row>
    <row r="213" spans="6:6" s="7" customFormat="1" x14ac:dyDescent="0.25">
      <c r="F213" s="29"/>
    </row>
    <row r="214" spans="6:6" s="7" customFormat="1" x14ac:dyDescent="0.25">
      <c r="F214" s="29"/>
    </row>
    <row r="215" spans="6:6" s="7" customFormat="1" x14ac:dyDescent="0.25">
      <c r="F215" s="29"/>
    </row>
    <row r="216" spans="6:6" s="7" customFormat="1" x14ac:dyDescent="0.25">
      <c r="F216" s="29"/>
    </row>
    <row r="217" spans="6:6" s="7" customFormat="1" x14ac:dyDescent="0.25">
      <c r="F217" s="29"/>
    </row>
    <row r="218" spans="6:6" s="7" customFormat="1" x14ac:dyDescent="0.25">
      <c r="F218" s="29"/>
    </row>
    <row r="219" spans="6:6" s="7" customFormat="1" x14ac:dyDescent="0.25">
      <c r="F219" s="29"/>
    </row>
    <row r="220" spans="6:6" s="7" customFormat="1" x14ac:dyDescent="0.25">
      <c r="F220" s="29"/>
    </row>
    <row r="221" spans="6:6" s="7" customFormat="1" x14ac:dyDescent="0.25">
      <c r="F221" s="29"/>
    </row>
    <row r="222" spans="6:6" s="7" customFormat="1" x14ac:dyDescent="0.25">
      <c r="F222" s="29"/>
    </row>
    <row r="223" spans="6:6" s="7" customFormat="1" x14ac:dyDescent="0.25">
      <c r="F223" s="29"/>
    </row>
    <row r="224" spans="6:6" s="7" customFormat="1" x14ac:dyDescent="0.25">
      <c r="F224" s="29"/>
    </row>
    <row r="225" spans="6:6" s="7" customFormat="1" x14ac:dyDescent="0.25">
      <c r="F225" s="29"/>
    </row>
    <row r="226" spans="6:6" s="7" customFormat="1" x14ac:dyDescent="0.25">
      <c r="F226" s="29"/>
    </row>
    <row r="227" spans="6:6" s="7" customFormat="1" x14ac:dyDescent="0.25">
      <c r="F227" s="29"/>
    </row>
    <row r="228" spans="6:6" s="7" customFormat="1" x14ac:dyDescent="0.25">
      <c r="F228" s="29"/>
    </row>
    <row r="229" spans="6:6" s="7" customFormat="1" x14ac:dyDescent="0.25">
      <c r="F229" s="29"/>
    </row>
    <row r="230" spans="6:6" s="7" customFormat="1" x14ac:dyDescent="0.25">
      <c r="F230" s="29"/>
    </row>
    <row r="231" spans="6:6" s="7" customFormat="1" x14ac:dyDescent="0.25">
      <c r="F231" s="29"/>
    </row>
    <row r="232" spans="6:6" s="7" customFormat="1" x14ac:dyDescent="0.25">
      <c r="F232" s="29"/>
    </row>
    <row r="233" spans="6:6" s="7" customFormat="1" x14ac:dyDescent="0.25">
      <c r="F233" s="29"/>
    </row>
    <row r="234" spans="6:6" s="7" customFormat="1" x14ac:dyDescent="0.25">
      <c r="F234" s="29"/>
    </row>
    <row r="235" spans="6:6" s="7" customFormat="1" x14ac:dyDescent="0.25">
      <c r="F235" s="29"/>
    </row>
    <row r="236" spans="6:6" s="7" customFormat="1" x14ac:dyDescent="0.25">
      <c r="F236" s="29"/>
    </row>
    <row r="237" spans="6:6" s="7" customFormat="1" x14ac:dyDescent="0.25">
      <c r="F237" s="29"/>
    </row>
    <row r="238" spans="6:6" s="7" customFormat="1" x14ac:dyDescent="0.25">
      <c r="F238" s="29"/>
    </row>
    <row r="239" spans="6:6" s="7" customFormat="1" x14ac:dyDescent="0.25">
      <c r="F239" s="29"/>
    </row>
    <row r="240" spans="6:6" s="7" customFormat="1" x14ac:dyDescent="0.25">
      <c r="F240" s="29"/>
    </row>
    <row r="241" spans="6:6" s="7" customFormat="1" x14ac:dyDescent="0.25">
      <c r="F241" s="29"/>
    </row>
    <row r="242" spans="6:6" s="7" customFormat="1" x14ac:dyDescent="0.25">
      <c r="F242" s="29"/>
    </row>
    <row r="243" spans="6:6" s="7" customFormat="1" x14ac:dyDescent="0.25">
      <c r="F243" s="29"/>
    </row>
    <row r="244" spans="6:6" s="7" customFormat="1" x14ac:dyDescent="0.25">
      <c r="F244" s="29"/>
    </row>
    <row r="245" spans="6:6" s="7" customFormat="1" x14ac:dyDescent="0.25">
      <c r="F245" s="29"/>
    </row>
    <row r="246" spans="6:6" s="7" customFormat="1" x14ac:dyDescent="0.25">
      <c r="F246" s="29"/>
    </row>
    <row r="247" spans="6:6" s="7" customFormat="1" x14ac:dyDescent="0.25">
      <c r="F247" s="29"/>
    </row>
    <row r="248" spans="6:6" s="7" customFormat="1" x14ac:dyDescent="0.25">
      <c r="F248" s="29"/>
    </row>
    <row r="249" spans="6:6" s="7" customFormat="1" x14ac:dyDescent="0.25">
      <c r="F249" s="29"/>
    </row>
    <row r="250" spans="6:6" s="7" customFormat="1" x14ac:dyDescent="0.25">
      <c r="F250" s="29"/>
    </row>
    <row r="251" spans="6:6" s="7" customFormat="1" x14ac:dyDescent="0.25">
      <c r="F251" s="29"/>
    </row>
    <row r="252" spans="6:6" s="7" customFormat="1" x14ac:dyDescent="0.25">
      <c r="F252" s="29"/>
    </row>
    <row r="253" spans="6:6" s="7" customFormat="1" x14ac:dyDescent="0.25">
      <c r="F253" s="29"/>
    </row>
    <row r="254" spans="6:6" s="7" customFormat="1" x14ac:dyDescent="0.25">
      <c r="F254" s="29"/>
    </row>
    <row r="255" spans="6:6" s="7" customFormat="1" x14ac:dyDescent="0.25">
      <c r="F255" s="29"/>
    </row>
    <row r="256" spans="6:6" s="7" customFormat="1" x14ac:dyDescent="0.25">
      <c r="F256" s="29"/>
    </row>
    <row r="257" spans="6:6" s="7" customFormat="1" x14ac:dyDescent="0.25">
      <c r="F257" s="29"/>
    </row>
    <row r="258" spans="6:6" s="7" customFormat="1" x14ac:dyDescent="0.25">
      <c r="F258" s="29"/>
    </row>
    <row r="259" spans="6:6" s="7" customFormat="1" x14ac:dyDescent="0.25">
      <c r="F259" s="29"/>
    </row>
    <row r="260" spans="6:6" s="7" customFormat="1" x14ac:dyDescent="0.25">
      <c r="F260" s="29"/>
    </row>
    <row r="261" spans="6:6" s="7" customFormat="1" x14ac:dyDescent="0.25">
      <c r="F261" s="29"/>
    </row>
    <row r="262" spans="6:6" s="7" customFormat="1" x14ac:dyDescent="0.25">
      <c r="F262" s="29"/>
    </row>
    <row r="263" spans="6:6" s="7" customFormat="1" x14ac:dyDescent="0.25">
      <c r="F263" s="29"/>
    </row>
    <row r="264" spans="6:6" s="7" customFormat="1" x14ac:dyDescent="0.25">
      <c r="F264" s="29"/>
    </row>
    <row r="265" spans="6:6" s="7" customFormat="1" x14ac:dyDescent="0.25">
      <c r="F265" s="29"/>
    </row>
    <row r="266" spans="6:6" s="7" customFormat="1" x14ac:dyDescent="0.25">
      <c r="F266" s="29"/>
    </row>
    <row r="267" spans="6:6" s="7" customFormat="1" x14ac:dyDescent="0.25">
      <c r="F267" s="29"/>
    </row>
    <row r="268" spans="6:6" s="7" customFormat="1" x14ac:dyDescent="0.25">
      <c r="F268" s="29"/>
    </row>
    <row r="269" spans="6:6" s="7" customFormat="1" x14ac:dyDescent="0.25">
      <c r="F269" s="29"/>
    </row>
    <row r="270" spans="6:6" s="7" customFormat="1" x14ac:dyDescent="0.25">
      <c r="F270" s="29"/>
    </row>
    <row r="271" spans="6:6" s="7" customFormat="1" x14ac:dyDescent="0.25">
      <c r="F271" s="29"/>
    </row>
    <row r="272" spans="6:6" s="7" customFormat="1" x14ac:dyDescent="0.25">
      <c r="F272" s="29"/>
    </row>
    <row r="273" spans="6:6" s="7" customFormat="1" x14ac:dyDescent="0.25">
      <c r="F273" s="29"/>
    </row>
    <row r="274" spans="6:6" s="7" customFormat="1" x14ac:dyDescent="0.25">
      <c r="F274" s="29"/>
    </row>
    <row r="275" spans="6:6" s="7" customFormat="1" x14ac:dyDescent="0.25">
      <c r="F275" s="29"/>
    </row>
    <row r="276" spans="6:6" s="7" customFormat="1" x14ac:dyDescent="0.25">
      <c r="F276" s="29"/>
    </row>
    <row r="277" spans="6:6" s="7" customFormat="1" x14ac:dyDescent="0.25">
      <c r="F277" s="29"/>
    </row>
    <row r="278" spans="6:6" s="7" customFormat="1" x14ac:dyDescent="0.25">
      <c r="F278" s="29"/>
    </row>
    <row r="279" spans="6:6" s="7" customFormat="1" x14ac:dyDescent="0.25">
      <c r="F279" s="29"/>
    </row>
    <row r="280" spans="6:6" s="7" customFormat="1" x14ac:dyDescent="0.25">
      <c r="F280" s="29"/>
    </row>
    <row r="281" spans="6:6" s="7" customFormat="1" x14ac:dyDescent="0.25">
      <c r="F281" s="29"/>
    </row>
    <row r="282" spans="6:6" s="7" customFormat="1" x14ac:dyDescent="0.25">
      <c r="F282" s="29"/>
    </row>
    <row r="283" spans="6:6" s="7" customFormat="1" x14ac:dyDescent="0.25">
      <c r="F283" s="29"/>
    </row>
    <row r="284" spans="6:6" s="7" customFormat="1" x14ac:dyDescent="0.25">
      <c r="F284" s="29"/>
    </row>
    <row r="285" spans="6:6" s="7" customFormat="1" x14ac:dyDescent="0.25">
      <c r="F285" s="29"/>
    </row>
    <row r="286" spans="6:6" s="7" customFormat="1" x14ac:dyDescent="0.25">
      <c r="F286" s="29"/>
    </row>
    <row r="287" spans="6:6" s="7" customFormat="1" x14ac:dyDescent="0.25">
      <c r="F287" s="29"/>
    </row>
    <row r="288" spans="6:6" s="7" customFormat="1" x14ac:dyDescent="0.25">
      <c r="F288" s="29"/>
    </row>
    <row r="289" spans="6:6" s="7" customFormat="1" x14ac:dyDescent="0.25">
      <c r="F289" s="29"/>
    </row>
    <row r="290" spans="6:6" s="7" customFormat="1" x14ac:dyDescent="0.25">
      <c r="F290" s="29"/>
    </row>
    <row r="291" spans="6:6" s="7" customFormat="1" x14ac:dyDescent="0.25">
      <c r="F291" s="29"/>
    </row>
    <row r="292" spans="6:6" s="7" customFormat="1" x14ac:dyDescent="0.25">
      <c r="F292" s="29"/>
    </row>
    <row r="293" spans="6:6" s="7" customFormat="1" x14ac:dyDescent="0.25">
      <c r="F293" s="29"/>
    </row>
    <row r="294" spans="6:6" s="7" customFormat="1" x14ac:dyDescent="0.25">
      <c r="F294" s="29"/>
    </row>
    <row r="295" spans="6:6" s="7" customFormat="1" x14ac:dyDescent="0.25">
      <c r="F295" s="29"/>
    </row>
    <row r="296" spans="6:6" s="7" customFormat="1" x14ac:dyDescent="0.25">
      <c r="F296" s="29"/>
    </row>
    <row r="297" spans="6:6" s="7" customFormat="1" x14ac:dyDescent="0.25">
      <c r="F297" s="29"/>
    </row>
    <row r="298" spans="6:6" s="7" customFormat="1" x14ac:dyDescent="0.25">
      <c r="F298" s="29"/>
    </row>
    <row r="299" spans="6:6" s="7" customFormat="1" x14ac:dyDescent="0.25">
      <c r="F299" s="29"/>
    </row>
    <row r="300" spans="6:6" s="7" customFormat="1" x14ac:dyDescent="0.25">
      <c r="F300" s="29"/>
    </row>
    <row r="301" spans="6:6" s="7" customFormat="1" x14ac:dyDescent="0.25">
      <c r="F301" s="29"/>
    </row>
    <row r="302" spans="6:6" s="7" customFormat="1" x14ac:dyDescent="0.25">
      <c r="F302" s="29"/>
    </row>
    <row r="303" spans="6:6" s="7" customFormat="1" x14ac:dyDescent="0.25">
      <c r="F303" s="29"/>
    </row>
    <row r="304" spans="6:6" s="7" customFormat="1" x14ac:dyDescent="0.25">
      <c r="F304" s="29"/>
    </row>
    <row r="305" spans="6:6" s="7" customFormat="1" x14ac:dyDescent="0.25">
      <c r="F305" s="29"/>
    </row>
    <row r="306" spans="6:6" s="7" customFormat="1" x14ac:dyDescent="0.25">
      <c r="F306" s="29"/>
    </row>
    <row r="307" spans="6:6" s="7" customFormat="1" x14ac:dyDescent="0.25">
      <c r="F307" s="29"/>
    </row>
    <row r="308" spans="6:6" s="7" customFormat="1" x14ac:dyDescent="0.25">
      <c r="F308" s="29"/>
    </row>
    <row r="309" spans="6:6" s="7" customFormat="1" x14ac:dyDescent="0.25">
      <c r="F309" s="29"/>
    </row>
    <row r="310" spans="6:6" s="7" customFormat="1" x14ac:dyDescent="0.25">
      <c r="F310" s="29"/>
    </row>
    <row r="311" spans="6:6" s="7" customFormat="1" x14ac:dyDescent="0.25">
      <c r="F311" s="29"/>
    </row>
    <row r="312" spans="6:6" s="7" customFormat="1" x14ac:dyDescent="0.25">
      <c r="F312" s="29"/>
    </row>
    <row r="313" spans="6:6" s="7" customFormat="1" x14ac:dyDescent="0.25">
      <c r="F313" s="29"/>
    </row>
    <row r="314" spans="6:6" s="7" customFormat="1" x14ac:dyDescent="0.25">
      <c r="F314" s="29"/>
    </row>
    <row r="315" spans="6:6" s="7" customFormat="1" x14ac:dyDescent="0.25">
      <c r="F315" s="29"/>
    </row>
    <row r="316" spans="6:6" s="7" customFormat="1" x14ac:dyDescent="0.25">
      <c r="F316" s="29"/>
    </row>
    <row r="317" spans="6:6" s="7" customFormat="1" x14ac:dyDescent="0.25">
      <c r="F317" s="29"/>
    </row>
    <row r="318" spans="6:6" s="7" customFormat="1" x14ac:dyDescent="0.25">
      <c r="F318" s="29"/>
    </row>
    <row r="319" spans="6:6" s="7" customFormat="1" x14ac:dyDescent="0.25">
      <c r="F319" s="29"/>
    </row>
    <row r="320" spans="6:6" s="7" customFormat="1" x14ac:dyDescent="0.25">
      <c r="F320" s="29"/>
    </row>
    <row r="321" spans="6:6" s="7" customFormat="1" x14ac:dyDescent="0.25">
      <c r="F321" s="29"/>
    </row>
    <row r="322" spans="6:6" s="7" customFormat="1" x14ac:dyDescent="0.25">
      <c r="F322" s="29"/>
    </row>
    <row r="323" spans="6:6" s="7" customFormat="1" x14ac:dyDescent="0.25">
      <c r="F323" s="29"/>
    </row>
    <row r="324" spans="6:6" s="7" customFormat="1" x14ac:dyDescent="0.25">
      <c r="F324" s="29"/>
    </row>
    <row r="325" spans="6:6" s="7" customFormat="1" x14ac:dyDescent="0.25">
      <c r="F325" s="29"/>
    </row>
    <row r="326" spans="6:6" s="7" customFormat="1" x14ac:dyDescent="0.25">
      <c r="F326" s="29"/>
    </row>
    <row r="327" spans="6:6" s="7" customFormat="1" x14ac:dyDescent="0.25">
      <c r="F327" s="29"/>
    </row>
    <row r="328" spans="6:6" s="7" customFormat="1" x14ac:dyDescent="0.25">
      <c r="F328" s="29"/>
    </row>
    <row r="329" spans="6:6" s="7" customFormat="1" x14ac:dyDescent="0.25">
      <c r="F329" s="29"/>
    </row>
    <row r="330" spans="6:6" s="7" customFormat="1" x14ac:dyDescent="0.25">
      <c r="F330" s="29"/>
    </row>
  </sheetData>
  <sheetProtection algorithmName="SHA-512" hashValue="zzX3iwnC1uD7iFDO3gvmWQ0HeTiKUiExDO5pbypylGYQyv0HGuHi+kKuejHQX5lUBxZ+fbD/3x+U33F4O5gTVQ==" saltValue="UkkOIXWS287bh3yXXG+3rQ==" spinCount="100000" sheet="1" formatColumns="0" formatRows="0"/>
  <mergeCells count="12">
    <mergeCell ref="A30:E30"/>
    <mergeCell ref="B11:E11"/>
    <mergeCell ref="B12:E12"/>
    <mergeCell ref="A4:E4"/>
    <mergeCell ref="A28:C28"/>
    <mergeCell ref="A24:C24"/>
    <mergeCell ref="B7:E7"/>
    <mergeCell ref="A25:C25"/>
    <mergeCell ref="A27:C27"/>
    <mergeCell ref="A26:C26"/>
    <mergeCell ref="B8:E8"/>
    <mergeCell ref="B9:E9"/>
  </mergeCells>
  <conditionalFormatting sqref="A9:E9">
    <cfRule type="expression" dxfId="4" priority="1">
      <formula>$B$8&lt;&gt;"1.2. Mantenimiento del agente de innovación"</formula>
    </cfRule>
  </conditionalFormatting>
  <conditionalFormatting sqref="B7:E9">
    <cfRule type="containsText" dxfId="3" priority="7" operator="containsText" text="Insertar en la ">
      <formula>NOT(ISERROR(SEARCH("Insertar en la ",B7)))</formula>
    </cfRule>
  </conditionalFormatting>
  <conditionalFormatting sqref="B11:E12">
    <cfRule type="containsText" dxfId="2" priority="12" operator="containsText" text="Insertar en la ">
      <formula>NOT(ISERROR(SEARCH("Insertar en la ",B11)))</formula>
    </cfRule>
  </conditionalFormatting>
  <conditionalFormatting sqref="E24:E28">
    <cfRule type="containsText" dxfId="1" priority="10" operator="containsText" text="Limitado">
      <formula>NOT(ISERROR(SEARCH("Limitado",E24)))</formula>
    </cfRule>
  </conditionalFormatting>
  <conditionalFormatting sqref="F14:F20">
    <cfRule type="notContainsBlanks" dxfId="0" priority="2">
      <formula>LEN(TRIM(F14))&gt;0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 scaleWithDoc="0">
    <oddFooter>&amp;L&amp;A&amp;R&amp;P/&amp;N</oddFooter>
  </headerFooter>
  <ignoredErrors>
    <ignoredError sqref="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Aux</vt:lpstr>
      <vt:lpstr>Personal</vt:lpstr>
      <vt:lpstr>S. Externos (Consultoría)</vt:lpstr>
      <vt:lpstr>S. Externos (Formación)</vt:lpstr>
      <vt:lpstr>Desplazamientos</vt:lpstr>
      <vt:lpstr>Auditoría</vt:lpstr>
      <vt:lpstr>TOTAL</vt:lpstr>
      <vt:lpstr>Auditoría!Área_de_impresión</vt:lpstr>
      <vt:lpstr>Desplazamientos!Área_de_impresión</vt:lpstr>
      <vt:lpstr>Personal!Área_de_impresión</vt:lpstr>
      <vt:lpstr>'S. Externos (Formación)'!Área_de_impresión</vt:lpstr>
      <vt:lpstr>TOTAL!Área_de_impresión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Teschendorff Cerezo</dc:creator>
  <cp:lastModifiedBy>Silvia Sanchez Salvo</cp:lastModifiedBy>
  <cp:lastPrinted>2022-03-09T12:16:21Z</cp:lastPrinted>
  <dcterms:created xsi:type="dcterms:W3CDTF">2019-01-23T11:05:16Z</dcterms:created>
  <dcterms:modified xsi:type="dcterms:W3CDTF">2026-03-16T12:00:43Z</dcterms:modified>
</cp:coreProperties>
</file>